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0185" windowHeight="6990" activeTab="0"/>
  </bookViews>
  <sheets>
    <sheet name="Souhrnná statistika pacientů " sheetId="1" r:id="rId1"/>
  </sheets>
  <definedNames/>
  <calcPr fullCalcOnLoad="1"/>
</workbook>
</file>

<file path=xl/sharedStrings.xml><?xml version="1.0" encoding="utf-8"?>
<sst xmlns="http://schemas.openxmlformats.org/spreadsheetml/2006/main" count="316" uniqueCount="44">
  <si>
    <t>N/A</t>
  </si>
  <si>
    <t>Oddělení ambulantní péče</t>
  </si>
  <si>
    <t>1. návštěva pacientů mladších 5 let</t>
  </si>
  <si>
    <t>1. návštěva pacientů starších 5 let</t>
  </si>
  <si>
    <t>Mezisoučet</t>
  </si>
  <si>
    <t>Opakovaná návštěva pacientů mladších 5 let</t>
  </si>
  <si>
    <t>Opakovaná návštěva pacientů starších 5 let</t>
  </si>
  <si>
    <t xml:space="preserve">Celkový počet kontaktů </t>
  </si>
  <si>
    <t xml:space="preserve">Mezisoučet </t>
  </si>
  <si>
    <t>Hospitalizace - lůžková oddělení</t>
  </si>
  <si>
    <t xml:space="preserve">Dětské </t>
  </si>
  <si>
    <t>Všeobecné</t>
  </si>
  <si>
    <t>Porodnice</t>
  </si>
  <si>
    <t>Předporodní klinika</t>
  </si>
  <si>
    <t>1. návštěva</t>
  </si>
  <si>
    <t>Opakovaná návštěva</t>
  </si>
  <si>
    <t>Celkový počet kontaktů</t>
  </si>
  <si>
    <t>Výjezdní programy do vesnic</t>
  </si>
  <si>
    <t>Celkový počet výjezdů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</si>
  <si>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</si>
  <si>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</si>
  <si>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</si>
  <si>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</si>
  <si>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</si>
  <si>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</si>
  <si>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</si>
  <si>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</si>
  <si>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</si>
  <si>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</si>
  <si>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</si>
  <si>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</si>
  <si>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12 měsíců</t>
  </si>
  <si>
    <t>Celkem od zprovoznění Nemocnice</t>
  </si>
  <si>
    <t>Rok  2010</t>
  </si>
  <si>
    <t>Rok 2009</t>
  </si>
  <si>
    <t>Rok 2008</t>
  </si>
  <si>
    <t>Rok 2007</t>
  </si>
  <si>
    <t>Komplexní preventivní program, očkování</t>
  </si>
  <si>
    <t>Ostatní výjezdní programy</t>
  </si>
  <si>
    <t>Únor - březen</t>
  </si>
  <si>
    <t xml:space="preserve">Celkový počet pacientů není totožný se součtem pacientů v oddělení ambulantní péče a hospitalizovaných pacientů, protože někteří pacienti jsou z ambulance posláni na lůžková oddělení (tudíž se objevují v obou statistikách), někteří pacienti přichází rovnou k hospitalizaci (tudíž se objevují jen ve statistice lůžkových oddělení). </t>
  </si>
  <si>
    <t>Poznámka:</t>
  </si>
  <si>
    <t xml:space="preserve">          Česká nemocnice v Ugandě - Souhrnná statistika pacientů 2007 - 2010</t>
  </si>
  <si>
    <t xml:space="preserve">          Arcidiecézní charita Praha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</si>
</sst>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 Rounded MT Bold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 Rounded MT Bold"/>
      <family val="2"/>
    </font>
    <font>
      <sz val="18"/>
      <name val="Trebuchet MS"/>
      <family val="2"/>
    </font>
    <font>
      <b/>
      <sz val="13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wrapText="1"/>
    </xf>
    <xf numFmtId="0" fontId="7" fillId="34" borderId="11" xfId="0" applyFont="1" applyFill="1" applyBorder="1" applyAlignment="1">
      <alignment/>
    </xf>
    <xf numFmtId="0" fontId="8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2" xfId="0" applyFont="1" applyBorder="1" applyAlignment="1">
      <alignment wrapText="1"/>
    </xf>
    <xf numFmtId="3" fontId="2" fillId="0" borderId="13" xfId="0" applyNumberFormat="1" applyFont="1" applyFill="1" applyBorder="1" applyAlignment="1">
      <alignment/>
    </xf>
    <xf numFmtId="3" fontId="8" fillId="0" borderId="0" xfId="0" applyNumberFormat="1" applyFont="1" applyAlignment="1">
      <alignment horizontal="left"/>
    </xf>
    <xf numFmtId="0" fontId="6" fillId="0" borderId="12" xfId="0" applyFont="1" applyBorder="1" applyAlignment="1">
      <alignment wrapText="1"/>
    </xf>
    <xf numFmtId="3" fontId="2" fillId="0" borderId="13" xfId="0" applyNumberFormat="1" applyFont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6" fillId="35" borderId="14" xfId="0" applyFont="1" applyFill="1" applyBorder="1" applyAlignment="1">
      <alignment wrapText="1"/>
    </xf>
    <xf numFmtId="3" fontId="2" fillId="35" borderId="15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/>
    </xf>
    <xf numFmtId="0" fontId="7" fillId="0" borderId="11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/>
    </xf>
    <xf numFmtId="0" fontId="6" fillId="35" borderId="14" xfId="0" applyFont="1" applyFill="1" applyBorder="1" applyAlignment="1">
      <alignment wrapText="1"/>
    </xf>
    <xf numFmtId="0" fontId="2" fillId="35" borderId="15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2" fillId="0" borderId="12" xfId="0" applyFont="1" applyBorder="1" applyAlignment="1">
      <alignment/>
    </xf>
    <xf numFmtId="3" fontId="2" fillId="0" borderId="17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35" borderId="14" xfId="0" applyFont="1" applyFill="1" applyBorder="1" applyAlignment="1">
      <alignment/>
    </xf>
    <xf numFmtId="3" fontId="6" fillId="35" borderId="15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2" fillId="0" borderId="12" xfId="0" applyFont="1" applyFill="1" applyBorder="1" applyAlignment="1">
      <alignment/>
    </xf>
    <xf numFmtId="3" fontId="6" fillId="35" borderId="18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7" xfId="0" applyFont="1" applyBorder="1" applyAlignment="1">
      <alignment/>
    </xf>
    <xf numFmtId="0" fontId="6" fillId="35" borderId="14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8" fillId="0" borderId="0" xfId="0" applyFont="1" applyAlignment="1">
      <alignment/>
    </xf>
    <xf numFmtId="0" fontId="6" fillId="34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0" fillId="34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7" fillId="34" borderId="20" xfId="0" applyFont="1" applyFill="1" applyBorder="1" applyAlignment="1">
      <alignment horizontal="center" wrapText="1"/>
    </xf>
    <xf numFmtId="0" fontId="7" fillId="34" borderId="21" xfId="0" applyFont="1" applyFill="1" applyBorder="1" applyAlignment="1">
      <alignment horizontal="center" wrapText="1"/>
    </xf>
    <xf numFmtId="0" fontId="7" fillId="34" borderId="22" xfId="0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6" fillId="35" borderId="15" xfId="0" applyNumberFormat="1" applyFont="1" applyFill="1" applyBorder="1" applyAlignment="1">
      <alignment horizontal="center"/>
    </xf>
    <xf numFmtId="3" fontId="6" fillId="35" borderId="18" xfId="0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0</xdr:col>
      <xdr:colOff>600075</xdr:colOff>
      <xdr:row>2</xdr:row>
      <xdr:rowOff>85725</xdr:rowOff>
    </xdr:to>
    <xdr:pic>
      <xdr:nvPicPr>
        <xdr:cNvPr id="1" name="Picture 6" descr="LOGO Carit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41"/>
  <sheetViews>
    <sheetView tabSelected="1" zoomScalePageLayoutView="0" workbookViewId="0" topLeftCell="A1">
      <selection activeCell="A1" sqref="A1:N2"/>
    </sheetView>
  </sheetViews>
  <sheetFormatPr defaultColWidth="9.140625" defaultRowHeight="12.75"/>
  <cols>
    <col min="1" max="1" width="31.57421875" style="0" customWidth="1"/>
    <col min="2" max="2" width="6.7109375" style="0" bestFit="1" customWidth="1"/>
    <col min="3" max="3" width="6.57421875" style="0" bestFit="1" customWidth="1"/>
    <col min="4" max="4" width="8.00390625" style="0" customWidth="1"/>
    <col min="5" max="5" width="6.8515625" style="0" bestFit="1" customWidth="1"/>
    <col min="6" max="6" width="7.28125" style="0" bestFit="1" customWidth="1"/>
    <col min="7" max="7" width="7.421875" style="0" bestFit="1" customWidth="1"/>
    <col min="8" max="8" width="9.57421875" style="0" bestFit="1" customWidth="1"/>
    <col min="9" max="9" width="6.421875" style="0" bestFit="1" customWidth="1"/>
    <col min="10" max="10" width="5.57421875" style="0" bestFit="1" customWidth="1"/>
    <col min="11" max="11" width="5.7109375" style="0" bestFit="1" customWidth="1"/>
    <col min="12" max="12" width="8.7109375" style="0" bestFit="1" customWidth="1"/>
    <col min="13" max="13" width="8.8515625" style="0" bestFit="1" customWidth="1"/>
    <col min="14" max="14" width="11.00390625" style="0" customWidth="1"/>
    <col min="15" max="15" width="6.57421875" style="0" bestFit="1" customWidth="1"/>
    <col min="16" max="17" width="11.00390625" style="0" customWidth="1"/>
    <col min="18" max="18" width="0.2890625" style="0" customWidth="1"/>
    <col min="19" max="21" width="11.00390625" style="0" customWidth="1"/>
    <col min="22" max="23" width="10.28125" style="0" customWidth="1"/>
    <col min="24" max="30" width="11.00390625" style="0" customWidth="1"/>
    <col min="33" max="33" width="19.421875" style="0" customWidth="1"/>
    <col min="34" max="34" width="13.57421875" style="0" customWidth="1"/>
    <col min="35" max="35" width="10.28125" style="0" bestFit="1" customWidth="1"/>
    <col min="36" max="36" width="8.28125" style="0" customWidth="1"/>
    <col min="48" max="48" width="10.00390625" style="0" bestFit="1" customWidth="1"/>
  </cols>
  <sheetData>
    <row r="1" spans="1:14" ht="23.25">
      <c r="A1" s="48" t="s">
        <v>42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47" ht="27" customHeight="1">
      <c r="A2" s="48" t="s">
        <v>43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ht="12.7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s="5" customFormat="1" ht="25.5" customHeight="1">
      <c r="A4" s="2" t="s">
        <v>1</v>
      </c>
      <c r="B4" s="46">
        <v>2007</v>
      </c>
      <c r="C4" s="46">
        <v>2008</v>
      </c>
      <c r="D4" s="46">
        <v>2009</v>
      </c>
      <c r="E4" s="46">
        <v>2010</v>
      </c>
      <c r="F4" s="50" t="s">
        <v>32</v>
      </c>
      <c r="G4" s="51"/>
      <c r="H4" s="52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</row>
    <row r="5" spans="1:47" s="5" customFormat="1" ht="12.75" customHeight="1">
      <c r="A5" s="6" t="s">
        <v>2</v>
      </c>
      <c r="B5" s="7">
        <v>6507</v>
      </c>
      <c r="C5" s="7">
        <v>7544</v>
      </c>
      <c r="D5" s="7">
        <v>9494</v>
      </c>
      <c r="E5" s="7">
        <v>6182</v>
      </c>
      <c r="F5" s="53">
        <f>SUM(B5:E5)</f>
        <v>29727</v>
      </c>
      <c r="G5" s="53"/>
      <c r="H5" s="54"/>
      <c r="I5" s="8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</row>
    <row r="6" spans="1:47" s="5" customFormat="1" ht="12.75" customHeight="1">
      <c r="A6" s="6" t="s">
        <v>3</v>
      </c>
      <c r="B6" s="7">
        <v>7284</v>
      </c>
      <c r="C6" s="7">
        <v>10205</v>
      </c>
      <c r="D6" s="7">
        <v>13055</v>
      </c>
      <c r="E6" s="7">
        <v>10527</v>
      </c>
      <c r="F6" s="53">
        <f aca="true" t="shared" si="0" ref="F6:F27">SUM(B6:E6)</f>
        <v>41071</v>
      </c>
      <c r="G6" s="53"/>
      <c r="H6" s="54"/>
      <c r="I6" s="8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s="5" customFormat="1" ht="12.75" customHeight="1">
      <c r="A7" s="9" t="s">
        <v>4</v>
      </c>
      <c r="B7" s="10">
        <v>13791</v>
      </c>
      <c r="C7" s="10">
        <v>17749</v>
      </c>
      <c r="D7" s="10">
        <v>22549</v>
      </c>
      <c r="E7" s="10">
        <v>16709</v>
      </c>
      <c r="F7" s="53">
        <f t="shared" si="0"/>
        <v>70798</v>
      </c>
      <c r="G7" s="53"/>
      <c r="H7" s="5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</row>
    <row r="8" spans="1:47" s="5" customFormat="1" ht="12.75" customHeight="1">
      <c r="A8" s="6" t="s">
        <v>5</v>
      </c>
      <c r="B8" s="11">
        <v>2388</v>
      </c>
      <c r="C8" s="11">
        <v>1721</v>
      </c>
      <c r="D8" s="11">
        <v>676</v>
      </c>
      <c r="E8" s="11">
        <v>444</v>
      </c>
      <c r="F8" s="53">
        <f t="shared" si="0"/>
        <v>5229</v>
      </c>
      <c r="G8" s="53"/>
      <c r="H8" s="54"/>
      <c r="I8" s="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</row>
    <row r="9" spans="1:47" s="5" customFormat="1" ht="12.75" customHeight="1">
      <c r="A9" s="6" t="s">
        <v>6</v>
      </c>
      <c r="B9" s="11">
        <v>2419</v>
      </c>
      <c r="C9" s="11">
        <v>2479</v>
      </c>
      <c r="D9" s="11">
        <v>2447</v>
      </c>
      <c r="E9" s="11">
        <v>1791</v>
      </c>
      <c r="F9" s="53">
        <f t="shared" si="0"/>
        <v>9136</v>
      </c>
      <c r="G9" s="53"/>
      <c r="H9" s="5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</row>
    <row r="10" spans="1:47" s="5" customFormat="1" ht="12.75" customHeight="1">
      <c r="A10" s="9" t="s">
        <v>8</v>
      </c>
      <c r="B10" s="11">
        <v>4807</v>
      </c>
      <c r="C10" s="11">
        <v>4200</v>
      </c>
      <c r="D10" s="11">
        <v>3123</v>
      </c>
      <c r="E10" s="11">
        <v>2235</v>
      </c>
      <c r="F10" s="53">
        <f t="shared" si="0"/>
        <v>14365</v>
      </c>
      <c r="G10" s="53"/>
      <c r="H10" s="5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</row>
    <row r="11" spans="1:47" s="5" customFormat="1" ht="12.75" customHeight="1" thickBot="1">
      <c r="A11" s="12" t="s">
        <v>7</v>
      </c>
      <c r="B11" s="13">
        <v>18598</v>
      </c>
      <c r="C11" s="13">
        <v>21949</v>
      </c>
      <c r="D11" s="13">
        <v>25672</v>
      </c>
      <c r="E11" s="13">
        <f>SUM(E7+E10)</f>
        <v>18944</v>
      </c>
      <c r="F11" s="55">
        <f t="shared" si="0"/>
        <v>85163</v>
      </c>
      <c r="G11" s="55"/>
      <c r="H11" s="56"/>
      <c r="I11" s="8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</row>
    <row r="12" spans="1:47" s="5" customFormat="1" ht="12.75" customHeight="1" thickBot="1">
      <c r="A12" s="14"/>
      <c r="E12" s="15"/>
      <c r="F12" s="57"/>
      <c r="G12" s="58"/>
      <c r="H12" s="58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</row>
    <row r="13" spans="1:47" s="5" customFormat="1" ht="12.75" customHeight="1">
      <c r="A13" s="2" t="s">
        <v>9</v>
      </c>
      <c r="B13" s="16"/>
      <c r="C13" s="16"/>
      <c r="D13" s="16"/>
      <c r="E13" s="16"/>
      <c r="F13" s="59"/>
      <c r="G13" s="59"/>
      <c r="H13" s="6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</row>
    <row r="14" spans="1:47" s="5" customFormat="1" ht="12.75" customHeight="1">
      <c r="A14" s="6" t="s">
        <v>10</v>
      </c>
      <c r="B14" s="7">
        <v>778</v>
      </c>
      <c r="C14" s="7">
        <v>1876</v>
      </c>
      <c r="D14" s="7">
        <v>2635</v>
      </c>
      <c r="E14" s="7">
        <v>2214</v>
      </c>
      <c r="F14" s="53">
        <f t="shared" si="0"/>
        <v>7503</v>
      </c>
      <c r="G14" s="53"/>
      <c r="H14" s="5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</row>
    <row r="15" spans="1:47" s="5" customFormat="1" ht="12.75" customHeight="1">
      <c r="A15" s="6" t="s">
        <v>11</v>
      </c>
      <c r="B15" s="7">
        <v>778</v>
      </c>
      <c r="C15" s="7">
        <v>1233</v>
      </c>
      <c r="D15" s="7">
        <v>1254</v>
      </c>
      <c r="E15" s="7">
        <v>1503</v>
      </c>
      <c r="F15" s="53">
        <f t="shared" si="0"/>
        <v>4768</v>
      </c>
      <c r="G15" s="53"/>
      <c r="H15" s="5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</row>
    <row r="16" spans="1:47" s="5" customFormat="1" ht="12.75" customHeight="1">
      <c r="A16" s="6" t="s">
        <v>12</v>
      </c>
      <c r="B16" s="11">
        <v>458</v>
      </c>
      <c r="C16" s="11">
        <v>845</v>
      </c>
      <c r="D16" s="11">
        <v>971</v>
      </c>
      <c r="E16" s="11">
        <v>1169</v>
      </c>
      <c r="F16" s="53">
        <f t="shared" si="0"/>
        <v>3443</v>
      </c>
      <c r="G16" s="53"/>
      <c r="H16" s="5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</row>
    <row r="17" spans="1:47" s="5" customFormat="1" ht="13.5" customHeight="1" thickBot="1">
      <c r="A17" s="12" t="s">
        <v>7</v>
      </c>
      <c r="B17" s="13">
        <v>2014</v>
      </c>
      <c r="C17" s="13">
        <v>3954</v>
      </c>
      <c r="D17" s="13">
        <v>4860</v>
      </c>
      <c r="E17" s="13">
        <v>4886</v>
      </c>
      <c r="F17" s="55">
        <f t="shared" si="0"/>
        <v>15714</v>
      </c>
      <c r="G17" s="55"/>
      <c r="H17" s="56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</row>
    <row r="18" spans="1:47" s="5" customFormat="1" ht="12.75" customHeight="1" thickBot="1">
      <c r="A18" s="17"/>
      <c r="F18" s="57"/>
      <c r="G18" s="58"/>
      <c r="H18" s="58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</row>
    <row r="19" spans="1:47" s="5" customFormat="1" ht="12.75" customHeight="1">
      <c r="A19" s="2" t="s">
        <v>13</v>
      </c>
      <c r="B19" s="16"/>
      <c r="C19" s="16"/>
      <c r="D19" s="16"/>
      <c r="E19" s="16"/>
      <c r="F19" s="59"/>
      <c r="G19" s="59"/>
      <c r="H19" s="60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</row>
    <row r="20" spans="1:47" s="5" customFormat="1" ht="12.75" customHeight="1">
      <c r="A20" s="6" t="s">
        <v>14</v>
      </c>
      <c r="B20" s="7">
        <v>868</v>
      </c>
      <c r="C20" s="7">
        <v>1005</v>
      </c>
      <c r="D20" s="7">
        <v>1110</v>
      </c>
      <c r="E20" s="7">
        <v>1549</v>
      </c>
      <c r="F20" s="53">
        <f t="shared" si="0"/>
        <v>4532</v>
      </c>
      <c r="G20" s="53"/>
      <c r="H20" s="5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</row>
    <row r="21" spans="1:47" s="5" customFormat="1" ht="12.75" customHeight="1">
      <c r="A21" s="18" t="s">
        <v>15</v>
      </c>
      <c r="B21" s="7">
        <v>265</v>
      </c>
      <c r="C21" s="7">
        <v>729</v>
      </c>
      <c r="D21" s="7">
        <v>1180</v>
      </c>
      <c r="E21" s="7">
        <v>1593</v>
      </c>
      <c r="F21" s="53">
        <f t="shared" si="0"/>
        <v>3767</v>
      </c>
      <c r="G21" s="53"/>
      <c r="H21" s="5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</row>
    <row r="22" spans="1:47" s="5" customFormat="1" ht="15.75" customHeight="1" thickBot="1">
      <c r="A22" s="12" t="s">
        <v>16</v>
      </c>
      <c r="B22" s="13">
        <v>1133</v>
      </c>
      <c r="C22" s="13">
        <v>1734</v>
      </c>
      <c r="D22" s="13">
        <v>2290</v>
      </c>
      <c r="E22" s="13">
        <v>3142</v>
      </c>
      <c r="F22" s="55">
        <f t="shared" si="0"/>
        <v>8299</v>
      </c>
      <c r="G22" s="55"/>
      <c r="H22" s="56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</row>
    <row r="23" spans="1:47" s="5" customFormat="1" ht="12.75" customHeight="1" thickBot="1">
      <c r="A23" s="14"/>
      <c r="F23" s="57"/>
      <c r="G23" s="58"/>
      <c r="H23" s="58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</row>
    <row r="24" spans="1:47" s="5" customFormat="1" ht="12.75" customHeight="1">
      <c r="A24" s="2" t="s">
        <v>17</v>
      </c>
      <c r="B24" s="16"/>
      <c r="C24" s="16"/>
      <c r="D24" s="16"/>
      <c r="E24" s="16"/>
      <c r="F24" s="59"/>
      <c r="G24" s="59"/>
      <c r="H24" s="60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</row>
    <row r="25" spans="1:47" s="5" customFormat="1" ht="12.75" customHeight="1">
      <c r="A25" s="19" t="s">
        <v>37</v>
      </c>
      <c r="B25" s="20">
        <v>57</v>
      </c>
      <c r="C25" s="20">
        <v>54</v>
      </c>
      <c r="D25" s="20">
        <v>49</v>
      </c>
      <c r="E25" s="20">
        <v>53</v>
      </c>
      <c r="F25" s="53">
        <f t="shared" si="0"/>
        <v>213</v>
      </c>
      <c r="G25" s="53"/>
      <c r="H25" s="5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</row>
    <row r="26" spans="1:47" s="5" customFormat="1" ht="12.75" customHeight="1">
      <c r="A26" s="19" t="s">
        <v>38</v>
      </c>
      <c r="B26" s="20">
        <v>14</v>
      </c>
      <c r="C26" s="20">
        <v>34</v>
      </c>
      <c r="D26" s="20">
        <v>49</v>
      </c>
      <c r="E26" s="20">
        <v>65</v>
      </c>
      <c r="F26" s="53">
        <f t="shared" si="0"/>
        <v>162</v>
      </c>
      <c r="G26" s="53"/>
      <c r="H26" s="5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</row>
    <row r="27" spans="1:47" s="5" customFormat="1" ht="12.75" customHeight="1" thickBot="1">
      <c r="A27" s="21" t="s">
        <v>18</v>
      </c>
      <c r="B27" s="22">
        <v>71</v>
      </c>
      <c r="C27" s="22">
        <v>88</v>
      </c>
      <c r="D27" s="22">
        <v>98</v>
      </c>
      <c r="E27" s="22">
        <v>118</v>
      </c>
      <c r="F27" s="55">
        <f t="shared" si="0"/>
        <v>375</v>
      </c>
      <c r="G27" s="55"/>
      <c r="H27" s="56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</row>
    <row r="28" spans="1:14" s="5" customFormat="1" ht="24" thickBot="1">
      <c r="A28" s="47" t="s">
        <v>33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</row>
    <row r="29" spans="1:14" s="5" customFormat="1" ht="11.25">
      <c r="A29" s="23" t="s">
        <v>1</v>
      </c>
      <c r="B29" s="3" t="s">
        <v>19</v>
      </c>
      <c r="C29" s="3" t="s">
        <v>20</v>
      </c>
      <c r="D29" s="3" t="s">
        <v>21</v>
      </c>
      <c r="E29" s="3" t="s">
        <v>22</v>
      </c>
      <c r="F29" s="3" t="s">
        <v>23</v>
      </c>
      <c r="G29" s="3" t="s">
        <v>24</v>
      </c>
      <c r="H29" s="3" t="s">
        <v>25</v>
      </c>
      <c r="I29" s="3" t="s">
        <v>26</v>
      </c>
      <c r="J29" s="3" t="s">
        <v>27</v>
      </c>
      <c r="K29" s="3" t="s">
        <v>28</v>
      </c>
      <c r="L29" s="3" t="s">
        <v>29</v>
      </c>
      <c r="M29" s="3" t="s">
        <v>30</v>
      </c>
      <c r="N29" s="24" t="s">
        <v>31</v>
      </c>
    </row>
    <row r="30" spans="1:14" s="5" customFormat="1" ht="11.25">
      <c r="A30" s="25" t="s">
        <v>2</v>
      </c>
      <c r="B30" s="7">
        <v>624</v>
      </c>
      <c r="C30" s="7">
        <v>479</v>
      </c>
      <c r="D30" s="7">
        <v>406</v>
      </c>
      <c r="E30" s="7">
        <v>694</v>
      </c>
      <c r="F30" s="7">
        <v>609</v>
      </c>
      <c r="G30" s="7">
        <v>518</v>
      </c>
      <c r="H30" s="7">
        <v>525</v>
      </c>
      <c r="I30" s="7">
        <v>404</v>
      </c>
      <c r="J30" s="7">
        <v>359</v>
      </c>
      <c r="K30" s="7">
        <v>464</v>
      </c>
      <c r="L30" s="7">
        <v>583</v>
      </c>
      <c r="M30" s="7">
        <v>517</v>
      </c>
      <c r="N30" s="26">
        <f>SUM(B30:M30)</f>
        <v>6182</v>
      </c>
    </row>
    <row r="31" spans="1:14" s="5" customFormat="1" ht="11.25">
      <c r="A31" s="25" t="s">
        <v>3</v>
      </c>
      <c r="B31" s="7">
        <v>1041</v>
      </c>
      <c r="C31" s="7">
        <v>480</v>
      </c>
      <c r="D31" s="7">
        <v>1347</v>
      </c>
      <c r="E31" s="7">
        <v>1080</v>
      </c>
      <c r="F31" s="7">
        <v>879</v>
      </c>
      <c r="G31" s="7">
        <v>779</v>
      </c>
      <c r="H31" s="7">
        <v>839</v>
      </c>
      <c r="I31" s="7">
        <v>578</v>
      </c>
      <c r="J31" s="7">
        <v>837</v>
      </c>
      <c r="K31" s="7">
        <v>917</v>
      </c>
      <c r="L31" s="7">
        <v>1000</v>
      </c>
      <c r="M31" s="7">
        <v>750</v>
      </c>
      <c r="N31" s="26">
        <f aca="true" t="shared" si="1" ref="N31:N52">SUM(B31:M31)</f>
        <v>10527</v>
      </c>
    </row>
    <row r="32" spans="1:15" s="5" customFormat="1" ht="11.25">
      <c r="A32" s="27" t="s">
        <v>4</v>
      </c>
      <c r="B32" s="10">
        <f>B30+B31</f>
        <v>1665</v>
      </c>
      <c r="C32" s="10">
        <f aca="true" t="shared" si="2" ref="C32:N32">C30+C31</f>
        <v>959</v>
      </c>
      <c r="D32" s="10">
        <f t="shared" si="2"/>
        <v>1753</v>
      </c>
      <c r="E32" s="10">
        <f t="shared" si="2"/>
        <v>1774</v>
      </c>
      <c r="F32" s="10">
        <f t="shared" si="2"/>
        <v>1488</v>
      </c>
      <c r="G32" s="10">
        <f t="shared" si="2"/>
        <v>1297</v>
      </c>
      <c r="H32" s="10">
        <f t="shared" si="2"/>
        <v>1364</v>
      </c>
      <c r="I32" s="10">
        <f t="shared" si="2"/>
        <v>982</v>
      </c>
      <c r="J32" s="10">
        <f t="shared" si="2"/>
        <v>1196</v>
      </c>
      <c r="K32" s="10">
        <f t="shared" si="2"/>
        <v>1381</v>
      </c>
      <c r="L32" s="10">
        <f t="shared" si="2"/>
        <v>1583</v>
      </c>
      <c r="M32" s="10">
        <f t="shared" si="2"/>
        <v>1267</v>
      </c>
      <c r="N32" s="10">
        <f t="shared" si="2"/>
        <v>16709</v>
      </c>
      <c r="O32" s="15"/>
    </row>
    <row r="33" spans="1:14" s="5" customFormat="1" ht="11.25">
      <c r="A33" s="25" t="s">
        <v>5</v>
      </c>
      <c r="B33" s="11">
        <v>38</v>
      </c>
      <c r="C33" s="11">
        <v>26</v>
      </c>
      <c r="D33" s="11">
        <v>44</v>
      </c>
      <c r="E33" s="11">
        <v>66</v>
      </c>
      <c r="F33" s="11">
        <v>45</v>
      </c>
      <c r="G33" s="11">
        <v>53</v>
      </c>
      <c r="H33" s="11">
        <v>23</v>
      </c>
      <c r="I33" s="11">
        <v>31</v>
      </c>
      <c r="J33" s="11">
        <v>16</v>
      </c>
      <c r="K33" s="11">
        <v>23</v>
      </c>
      <c r="L33" s="11">
        <v>42</v>
      </c>
      <c r="M33" s="11">
        <v>37</v>
      </c>
      <c r="N33" s="26">
        <f t="shared" si="1"/>
        <v>444</v>
      </c>
    </row>
    <row r="34" spans="1:14" s="5" customFormat="1" ht="11.25">
      <c r="A34" s="25" t="s">
        <v>6</v>
      </c>
      <c r="B34" s="11">
        <v>83</v>
      </c>
      <c r="C34" s="11">
        <v>83</v>
      </c>
      <c r="D34" s="11">
        <v>105</v>
      </c>
      <c r="E34" s="11">
        <v>137</v>
      </c>
      <c r="F34" s="11">
        <v>313</v>
      </c>
      <c r="G34" s="11">
        <v>279</v>
      </c>
      <c r="H34" s="11">
        <v>284</v>
      </c>
      <c r="I34" s="11">
        <v>105</v>
      </c>
      <c r="J34" s="11">
        <v>93</v>
      </c>
      <c r="K34" s="11">
        <v>95</v>
      </c>
      <c r="L34" s="11">
        <v>123</v>
      </c>
      <c r="M34" s="11">
        <v>91</v>
      </c>
      <c r="N34" s="26">
        <f t="shared" si="1"/>
        <v>1791</v>
      </c>
    </row>
    <row r="35" spans="1:15" s="5" customFormat="1" ht="11.25">
      <c r="A35" s="27" t="s">
        <v>8</v>
      </c>
      <c r="B35" s="26">
        <f aca="true" t="shared" si="3" ref="B35:M35">B33+B34</f>
        <v>121</v>
      </c>
      <c r="C35" s="26">
        <f t="shared" si="3"/>
        <v>109</v>
      </c>
      <c r="D35" s="26">
        <f t="shared" si="3"/>
        <v>149</v>
      </c>
      <c r="E35" s="26">
        <f t="shared" si="3"/>
        <v>203</v>
      </c>
      <c r="F35" s="26">
        <f t="shared" si="3"/>
        <v>358</v>
      </c>
      <c r="G35" s="26">
        <f t="shared" si="3"/>
        <v>332</v>
      </c>
      <c r="H35" s="26">
        <f t="shared" si="3"/>
        <v>307</v>
      </c>
      <c r="I35" s="26">
        <f t="shared" si="3"/>
        <v>136</v>
      </c>
      <c r="J35" s="26">
        <f t="shared" si="3"/>
        <v>109</v>
      </c>
      <c r="K35" s="26">
        <f t="shared" si="3"/>
        <v>118</v>
      </c>
      <c r="L35" s="26">
        <f t="shared" si="3"/>
        <v>165</v>
      </c>
      <c r="M35" s="26">
        <f t="shared" si="3"/>
        <v>128</v>
      </c>
      <c r="N35" s="26">
        <f>N33+N34</f>
        <v>2235</v>
      </c>
      <c r="O35" s="15"/>
    </row>
    <row r="36" spans="1:15" s="5" customFormat="1" ht="12" thickBot="1">
      <c r="A36" s="28" t="s">
        <v>7</v>
      </c>
      <c r="B36" s="13">
        <f aca="true" t="shared" si="4" ref="B36:N36">B35+B32</f>
        <v>1786</v>
      </c>
      <c r="C36" s="13">
        <f t="shared" si="4"/>
        <v>1068</v>
      </c>
      <c r="D36" s="13">
        <f t="shared" si="4"/>
        <v>1902</v>
      </c>
      <c r="E36" s="13">
        <f t="shared" si="4"/>
        <v>1977</v>
      </c>
      <c r="F36" s="13">
        <f t="shared" si="4"/>
        <v>1846</v>
      </c>
      <c r="G36" s="13">
        <f t="shared" si="4"/>
        <v>1629</v>
      </c>
      <c r="H36" s="13">
        <f t="shared" si="4"/>
        <v>1671</v>
      </c>
      <c r="I36" s="13">
        <f t="shared" si="4"/>
        <v>1118</v>
      </c>
      <c r="J36" s="13">
        <f t="shared" si="4"/>
        <v>1305</v>
      </c>
      <c r="K36" s="13">
        <f t="shared" si="4"/>
        <v>1499</v>
      </c>
      <c r="L36" s="13">
        <f t="shared" si="4"/>
        <v>1748</v>
      </c>
      <c r="M36" s="13">
        <f t="shared" si="4"/>
        <v>1395</v>
      </c>
      <c r="N36" s="29">
        <f t="shared" si="4"/>
        <v>18944</v>
      </c>
      <c r="O36" s="15"/>
    </row>
    <row r="37" s="5" customFormat="1" ht="12" thickBot="1"/>
    <row r="38" spans="1:14" s="5" customFormat="1" ht="11.25">
      <c r="A38" s="23" t="s">
        <v>9</v>
      </c>
      <c r="B38" s="3" t="s">
        <v>19</v>
      </c>
      <c r="C38" s="3" t="s">
        <v>20</v>
      </c>
      <c r="D38" s="3" t="s">
        <v>21</v>
      </c>
      <c r="E38" s="3" t="s">
        <v>22</v>
      </c>
      <c r="F38" s="3" t="s">
        <v>23</v>
      </c>
      <c r="G38" s="3" t="s">
        <v>24</v>
      </c>
      <c r="H38" s="3" t="s">
        <v>25</v>
      </c>
      <c r="I38" s="3" t="s">
        <v>26</v>
      </c>
      <c r="J38" s="3" t="s">
        <v>27</v>
      </c>
      <c r="K38" s="3" t="s">
        <v>28</v>
      </c>
      <c r="L38" s="3" t="s">
        <v>29</v>
      </c>
      <c r="M38" s="3" t="s">
        <v>30</v>
      </c>
      <c r="N38" s="24" t="s">
        <v>31</v>
      </c>
    </row>
    <row r="39" spans="1:14" s="5" customFormat="1" ht="11.25">
      <c r="A39" s="25" t="s">
        <v>10</v>
      </c>
      <c r="B39" s="7">
        <v>342</v>
      </c>
      <c r="C39" s="7">
        <v>213</v>
      </c>
      <c r="D39" s="7">
        <v>208</v>
      </c>
      <c r="E39" s="7">
        <v>220</v>
      </c>
      <c r="F39" s="7">
        <v>226</v>
      </c>
      <c r="G39" s="7">
        <v>185</v>
      </c>
      <c r="H39" s="7">
        <v>128</v>
      </c>
      <c r="I39" s="7">
        <v>110</v>
      </c>
      <c r="J39" s="7">
        <v>105</v>
      </c>
      <c r="K39" s="7">
        <v>125</v>
      </c>
      <c r="L39" s="7">
        <v>156</v>
      </c>
      <c r="M39" s="7">
        <v>196</v>
      </c>
      <c r="N39" s="26">
        <f t="shared" si="1"/>
        <v>2214</v>
      </c>
    </row>
    <row r="40" spans="1:14" s="5" customFormat="1" ht="11.25">
      <c r="A40" s="25" t="s">
        <v>11</v>
      </c>
      <c r="B40" s="7">
        <v>147</v>
      </c>
      <c r="C40" s="7">
        <v>109</v>
      </c>
      <c r="D40" s="7">
        <v>147</v>
      </c>
      <c r="E40" s="7">
        <v>129</v>
      </c>
      <c r="F40" s="7">
        <v>127</v>
      </c>
      <c r="G40" s="7">
        <v>165</v>
      </c>
      <c r="H40" s="7">
        <v>135</v>
      </c>
      <c r="I40" s="7">
        <v>104</v>
      </c>
      <c r="J40" s="7">
        <v>99</v>
      </c>
      <c r="K40" s="7">
        <v>117</v>
      </c>
      <c r="L40" s="7">
        <v>124</v>
      </c>
      <c r="M40" s="7">
        <v>100</v>
      </c>
      <c r="N40" s="26">
        <f t="shared" si="1"/>
        <v>1503</v>
      </c>
    </row>
    <row r="41" spans="1:14" s="5" customFormat="1" ht="11.25">
      <c r="A41" s="25" t="s">
        <v>12</v>
      </c>
      <c r="B41" s="11">
        <v>76</v>
      </c>
      <c r="C41" s="11">
        <v>73</v>
      </c>
      <c r="D41" s="11">
        <v>82</v>
      </c>
      <c r="E41" s="11">
        <v>91</v>
      </c>
      <c r="F41" s="11">
        <v>103</v>
      </c>
      <c r="G41" s="11">
        <v>91</v>
      </c>
      <c r="H41" s="11">
        <v>85</v>
      </c>
      <c r="I41" s="11">
        <v>92</v>
      </c>
      <c r="J41" s="11">
        <v>113</v>
      </c>
      <c r="K41" s="11">
        <v>131</v>
      </c>
      <c r="L41" s="11">
        <v>103</v>
      </c>
      <c r="M41" s="11">
        <v>129</v>
      </c>
      <c r="N41" s="26">
        <f t="shared" si="1"/>
        <v>1169</v>
      </c>
    </row>
    <row r="42" spans="1:15" s="5" customFormat="1" ht="12" thickBot="1">
      <c r="A42" s="12" t="s">
        <v>7</v>
      </c>
      <c r="B42" s="13">
        <f aca="true" t="shared" si="5" ref="B42:N42">B39+B40+B41</f>
        <v>565</v>
      </c>
      <c r="C42" s="13">
        <f t="shared" si="5"/>
        <v>395</v>
      </c>
      <c r="D42" s="13">
        <f t="shared" si="5"/>
        <v>437</v>
      </c>
      <c r="E42" s="13">
        <f t="shared" si="5"/>
        <v>440</v>
      </c>
      <c r="F42" s="13">
        <f t="shared" si="5"/>
        <v>456</v>
      </c>
      <c r="G42" s="13">
        <f t="shared" si="5"/>
        <v>441</v>
      </c>
      <c r="H42" s="13">
        <f t="shared" si="5"/>
        <v>348</v>
      </c>
      <c r="I42" s="13">
        <f t="shared" si="5"/>
        <v>306</v>
      </c>
      <c r="J42" s="13">
        <f t="shared" si="5"/>
        <v>317</v>
      </c>
      <c r="K42" s="13">
        <f t="shared" si="5"/>
        <v>373</v>
      </c>
      <c r="L42" s="13">
        <f t="shared" si="5"/>
        <v>383</v>
      </c>
      <c r="M42" s="13">
        <f t="shared" si="5"/>
        <v>425</v>
      </c>
      <c r="N42" s="13">
        <f t="shared" si="5"/>
        <v>4886</v>
      </c>
      <c r="O42" s="15"/>
    </row>
    <row r="43" s="5" customFormat="1" ht="13.5" customHeight="1" thickBot="1">
      <c r="A43" s="30"/>
    </row>
    <row r="44" spans="1:14" s="5" customFormat="1" ht="11.25">
      <c r="A44" s="23" t="s">
        <v>13</v>
      </c>
      <c r="B44" s="3" t="s">
        <v>19</v>
      </c>
      <c r="C44" s="3" t="s">
        <v>20</v>
      </c>
      <c r="D44" s="3" t="s">
        <v>21</v>
      </c>
      <c r="E44" s="3" t="s">
        <v>22</v>
      </c>
      <c r="F44" s="3" t="s">
        <v>23</v>
      </c>
      <c r="G44" s="3" t="s">
        <v>24</v>
      </c>
      <c r="H44" s="3" t="s">
        <v>25</v>
      </c>
      <c r="I44" s="3" t="s">
        <v>26</v>
      </c>
      <c r="J44" s="3" t="s">
        <v>27</v>
      </c>
      <c r="K44" s="3" t="s">
        <v>28</v>
      </c>
      <c r="L44" s="3" t="s">
        <v>29</v>
      </c>
      <c r="M44" s="3" t="s">
        <v>30</v>
      </c>
      <c r="N44" s="24" t="s">
        <v>31</v>
      </c>
    </row>
    <row r="45" spans="1:15" s="5" customFormat="1" ht="11.25">
      <c r="A45" s="25" t="s">
        <v>14</v>
      </c>
      <c r="B45" s="7">
        <v>93</v>
      </c>
      <c r="C45" s="7">
        <v>93</v>
      </c>
      <c r="D45" s="7">
        <v>110</v>
      </c>
      <c r="E45" s="7">
        <v>242</v>
      </c>
      <c r="F45" s="7">
        <v>205</v>
      </c>
      <c r="G45" s="7">
        <v>153</v>
      </c>
      <c r="H45" s="7">
        <v>87</v>
      </c>
      <c r="I45" s="7">
        <v>114</v>
      </c>
      <c r="J45" s="7">
        <v>121</v>
      </c>
      <c r="K45" s="7">
        <v>101</v>
      </c>
      <c r="L45" s="7">
        <v>135</v>
      </c>
      <c r="M45" s="7">
        <v>95</v>
      </c>
      <c r="N45" s="26">
        <f t="shared" si="1"/>
        <v>1549</v>
      </c>
      <c r="O45" s="15"/>
    </row>
    <row r="46" spans="1:15" s="5" customFormat="1" ht="11.25">
      <c r="A46" s="31" t="s">
        <v>15</v>
      </c>
      <c r="B46" s="7">
        <v>182</v>
      </c>
      <c r="C46" s="7">
        <v>189</v>
      </c>
      <c r="D46" s="7">
        <v>101</v>
      </c>
      <c r="E46" s="7">
        <v>153</v>
      </c>
      <c r="F46" s="7">
        <v>128</v>
      </c>
      <c r="G46" s="7">
        <v>144</v>
      </c>
      <c r="H46" s="7">
        <v>140</v>
      </c>
      <c r="I46" s="7">
        <v>131</v>
      </c>
      <c r="J46" s="7">
        <v>100</v>
      </c>
      <c r="K46" s="7">
        <v>107</v>
      </c>
      <c r="L46" s="7">
        <v>116</v>
      </c>
      <c r="M46" s="7">
        <v>102</v>
      </c>
      <c r="N46" s="26">
        <f t="shared" si="1"/>
        <v>1593</v>
      </c>
      <c r="O46" s="15"/>
    </row>
    <row r="47" spans="1:15" s="5" customFormat="1" ht="12" thickBot="1">
      <c r="A47" s="28" t="s">
        <v>16</v>
      </c>
      <c r="B47" s="13">
        <f aca="true" t="shared" si="6" ref="B47:M47">B45+B46</f>
        <v>275</v>
      </c>
      <c r="C47" s="13">
        <f t="shared" si="6"/>
        <v>282</v>
      </c>
      <c r="D47" s="13">
        <f t="shared" si="6"/>
        <v>211</v>
      </c>
      <c r="E47" s="13">
        <f t="shared" si="6"/>
        <v>395</v>
      </c>
      <c r="F47" s="13">
        <f t="shared" si="6"/>
        <v>333</v>
      </c>
      <c r="G47" s="13">
        <f t="shared" si="6"/>
        <v>297</v>
      </c>
      <c r="H47" s="13">
        <f t="shared" si="6"/>
        <v>227</v>
      </c>
      <c r="I47" s="13">
        <f t="shared" si="6"/>
        <v>245</v>
      </c>
      <c r="J47" s="13">
        <f t="shared" si="6"/>
        <v>221</v>
      </c>
      <c r="K47" s="13">
        <f t="shared" si="6"/>
        <v>208</v>
      </c>
      <c r="L47" s="13">
        <f t="shared" si="6"/>
        <v>251</v>
      </c>
      <c r="M47" s="13">
        <f t="shared" si="6"/>
        <v>197</v>
      </c>
      <c r="N47" s="32">
        <f t="shared" si="1"/>
        <v>3142</v>
      </c>
      <c r="O47" s="15"/>
    </row>
    <row r="48" s="5" customFormat="1" ht="12" thickBot="1"/>
    <row r="49" spans="1:14" s="5" customFormat="1" ht="11.25">
      <c r="A49" s="23" t="s">
        <v>17</v>
      </c>
      <c r="B49" s="3" t="s">
        <v>19</v>
      </c>
      <c r="C49" s="3" t="s">
        <v>20</v>
      </c>
      <c r="D49" s="3" t="s">
        <v>21</v>
      </c>
      <c r="E49" s="3" t="s">
        <v>22</v>
      </c>
      <c r="F49" s="3" t="s">
        <v>23</v>
      </c>
      <c r="G49" s="3" t="s">
        <v>24</v>
      </c>
      <c r="H49" s="3" t="s">
        <v>25</v>
      </c>
      <c r="I49" s="3" t="s">
        <v>26</v>
      </c>
      <c r="J49" s="3" t="s">
        <v>27</v>
      </c>
      <c r="K49" s="3" t="s">
        <v>28</v>
      </c>
      <c r="L49" s="3" t="s">
        <v>29</v>
      </c>
      <c r="M49" s="3" t="s">
        <v>30</v>
      </c>
      <c r="N49" s="24" t="s">
        <v>31</v>
      </c>
    </row>
    <row r="50" spans="1:14" s="5" customFormat="1" ht="11.25">
      <c r="A50" s="33" t="s">
        <v>37</v>
      </c>
      <c r="B50" s="20">
        <v>4</v>
      </c>
      <c r="C50" s="20">
        <v>4</v>
      </c>
      <c r="D50" s="20">
        <v>4</v>
      </c>
      <c r="E50" s="20">
        <v>4</v>
      </c>
      <c r="F50" s="20">
        <v>5</v>
      </c>
      <c r="G50" s="20">
        <v>5</v>
      </c>
      <c r="H50" s="20">
        <v>5</v>
      </c>
      <c r="I50" s="20">
        <v>5</v>
      </c>
      <c r="J50" s="20">
        <v>5</v>
      </c>
      <c r="K50" s="20">
        <v>4</v>
      </c>
      <c r="L50" s="20">
        <v>4</v>
      </c>
      <c r="M50" s="20">
        <v>4</v>
      </c>
      <c r="N50" s="34">
        <f t="shared" si="1"/>
        <v>53</v>
      </c>
    </row>
    <row r="51" spans="1:14" s="5" customFormat="1" ht="11.25">
      <c r="A51" s="33" t="s">
        <v>38</v>
      </c>
      <c r="B51" s="20">
        <v>5</v>
      </c>
      <c r="C51" s="20">
        <v>6</v>
      </c>
      <c r="D51" s="20">
        <v>1</v>
      </c>
      <c r="E51" s="20">
        <v>4</v>
      </c>
      <c r="F51" s="20">
        <v>2</v>
      </c>
      <c r="G51" s="20">
        <v>4</v>
      </c>
      <c r="H51" s="20">
        <v>6</v>
      </c>
      <c r="I51" s="20">
        <v>6</v>
      </c>
      <c r="J51" s="20">
        <v>6</v>
      </c>
      <c r="K51" s="20">
        <v>6</v>
      </c>
      <c r="L51" s="20">
        <v>6</v>
      </c>
      <c r="M51" s="20">
        <v>13</v>
      </c>
      <c r="N51" s="34">
        <f t="shared" si="1"/>
        <v>65</v>
      </c>
    </row>
    <row r="52" spans="1:15" s="5" customFormat="1" ht="12" thickBot="1">
      <c r="A52" s="35" t="s">
        <v>18</v>
      </c>
      <c r="B52" s="22">
        <f aca="true" t="shared" si="7" ref="B52:L52">B50+B51</f>
        <v>9</v>
      </c>
      <c r="C52" s="22">
        <f t="shared" si="7"/>
        <v>10</v>
      </c>
      <c r="D52" s="22">
        <f t="shared" si="7"/>
        <v>5</v>
      </c>
      <c r="E52" s="22">
        <f t="shared" si="7"/>
        <v>8</v>
      </c>
      <c r="F52" s="22">
        <f t="shared" si="7"/>
        <v>7</v>
      </c>
      <c r="G52" s="22">
        <f t="shared" si="7"/>
        <v>9</v>
      </c>
      <c r="H52" s="22">
        <f t="shared" si="7"/>
        <v>11</v>
      </c>
      <c r="I52" s="22">
        <f t="shared" si="7"/>
        <v>11</v>
      </c>
      <c r="J52" s="22">
        <f t="shared" si="7"/>
        <v>11</v>
      </c>
      <c r="K52" s="22">
        <f t="shared" si="7"/>
        <v>10</v>
      </c>
      <c r="L52" s="22">
        <f t="shared" si="7"/>
        <v>10</v>
      </c>
      <c r="M52" s="22">
        <f>M50+M51</f>
        <v>17</v>
      </c>
      <c r="N52" s="36">
        <f t="shared" si="1"/>
        <v>118</v>
      </c>
      <c r="O52" s="37"/>
    </row>
    <row r="53" spans="1:14" s="5" customFormat="1" ht="24" thickBot="1">
      <c r="A53" s="47" t="s">
        <v>34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</row>
    <row r="54" spans="1:14" s="5" customFormat="1" ht="11.25">
      <c r="A54" s="23" t="s">
        <v>1</v>
      </c>
      <c r="B54" s="3" t="s">
        <v>19</v>
      </c>
      <c r="C54" s="3" t="s">
        <v>20</v>
      </c>
      <c r="D54" s="3" t="s">
        <v>21</v>
      </c>
      <c r="E54" s="3" t="s">
        <v>22</v>
      </c>
      <c r="F54" s="3" t="s">
        <v>23</v>
      </c>
      <c r="G54" s="3" t="s">
        <v>24</v>
      </c>
      <c r="H54" s="3" t="s">
        <v>25</v>
      </c>
      <c r="I54" s="3" t="s">
        <v>26</v>
      </c>
      <c r="J54" s="3" t="s">
        <v>27</v>
      </c>
      <c r="K54" s="3" t="s">
        <v>28</v>
      </c>
      <c r="L54" s="3" t="s">
        <v>29</v>
      </c>
      <c r="M54" s="3" t="s">
        <v>30</v>
      </c>
      <c r="N54" s="24" t="s">
        <v>31</v>
      </c>
    </row>
    <row r="55" spans="1:14" s="5" customFormat="1" ht="11.25">
      <c r="A55" s="25" t="s">
        <v>2</v>
      </c>
      <c r="B55" s="7">
        <v>468</v>
      </c>
      <c r="C55" s="7">
        <v>702</v>
      </c>
      <c r="D55" s="7">
        <v>1017</v>
      </c>
      <c r="E55" s="7">
        <v>979</v>
      </c>
      <c r="F55" s="7">
        <v>1713</v>
      </c>
      <c r="G55" s="7">
        <v>885</v>
      </c>
      <c r="H55" s="7">
        <v>781</v>
      </c>
      <c r="I55" s="7">
        <v>481</v>
      </c>
      <c r="J55" s="7">
        <v>732</v>
      </c>
      <c r="K55" s="7">
        <v>495</v>
      </c>
      <c r="L55" s="7">
        <v>602</v>
      </c>
      <c r="M55" s="7">
        <v>639</v>
      </c>
      <c r="N55" s="26">
        <f>SUM(B55:M55)</f>
        <v>9494</v>
      </c>
    </row>
    <row r="56" spans="1:14" s="5" customFormat="1" ht="11.25">
      <c r="A56" s="25" t="s">
        <v>3</v>
      </c>
      <c r="B56" s="7">
        <v>930</v>
      </c>
      <c r="C56" s="7">
        <v>572</v>
      </c>
      <c r="D56" s="7">
        <v>1096</v>
      </c>
      <c r="E56" s="7">
        <v>915</v>
      </c>
      <c r="F56" s="7">
        <v>892</v>
      </c>
      <c r="G56" s="7">
        <v>1200</v>
      </c>
      <c r="H56" s="7">
        <v>1393</v>
      </c>
      <c r="I56" s="7">
        <v>1157</v>
      </c>
      <c r="J56" s="7">
        <v>895</v>
      </c>
      <c r="K56" s="7">
        <v>1260</v>
      </c>
      <c r="L56" s="7">
        <v>1254</v>
      </c>
      <c r="M56" s="7">
        <v>1491</v>
      </c>
      <c r="N56" s="26">
        <f aca="true" t="shared" si="8" ref="N56:N77">SUM(B56:M56)</f>
        <v>13055</v>
      </c>
    </row>
    <row r="57" spans="1:14" s="5" customFormat="1" ht="11.25">
      <c r="A57" s="27" t="s">
        <v>4</v>
      </c>
      <c r="B57" s="10">
        <f aca="true" t="shared" si="9" ref="B57:L57">B55+B56</f>
        <v>1398</v>
      </c>
      <c r="C57" s="10">
        <f t="shared" si="9"/>
        <v>1274</v>
      </c>
      <c r="D57" s="10">
        <f t="shared" si="9"/>
        <v>2113</v>
      </c>
      <c r="E57" s="10">
        <f t="shared" si="9"/>
        <v>1894</v>
      </c>
      <c r="F57" s="10">
        <f t="shared" si="9"/>
        <v>2605</v>
      </c>
      <c r="G57" s="10">
        <f t="shared" si="9"/>
        <v>2085</v>
      </c>
      <c r="H57" s="10">
        <f t="shared" si="9"/>
        <v>2174</v>
      </c>
      <c r="I57" s="10">
        <f t="shared" si="9"/>
        <v>1638</v>
      </c>
      <c r="J57" s="10">
        <f t="shared" si="9"/>
        <v>1627</v>
      </c>
      <c r="K57" s="10">
        <f t="shared" si="9"/>
        <v>1755</v>
      </c>
      <c r="L57" s="10">
        <f t="shared" si="9"/>
        <v>1856</v>
      </c>
      <c r="M57" s="10">
        <f>M55+M56</f>
        <v>2130</v>
      </c>
      <c r="N57" s="26">
        <f t="shared" si="8"/>
        <v>22549</v>
      </c>
    </row>
    <row r="58" spans="1:14" s="5" customFormat="1" ht="11.25">
      <c r="A58" s="25" t="s">
        <v>5</v>
      </c>
      <c r="B58" s="11">
        <v>47</v>
      </c>
      <c r="C58" s="11">
        <v>41</v>
      </c>
      <c r="D58" s="11">
        <v>75</v>
      </c>
      <c r="E58" s="11">
        <v>215</v>
      </c>
      <c r="F58" s="11">
        <v>37</v>
      </c>
      <c r="G58" s="11">
        <v>47</v>
      </c>
      <c r="H58" s="11">
        <v>46</v>
      </c>
      <c r="I58" s="11">
        <v>24</v>
      </c>
      <c r="J58" s="11">
        <v>22</v>
      </c>
      <c r="K58" s="11">
        <v>40</v>
      </c>
      <c r="L58" s="11">
        <v>43</v>
      </c>
      <c r="M58" s="11">
        <v>39</v>
      </c>
      <c r="N58" s="26">
        <f t="shared" si="8"/>
        <v>676</v>
      </c>
    </row>
    <row r="59" spans="1:14" s="5" customFormat="1" ht="11.25">
      <c r="A59" s="25" t="s">
        <v>6</v>
      </c>
      <c r="B59" s="11">
        <v>171</v>
      </c>
      <c r="C59" s="11">
        <v>72</v>
      </c>
      <c r="D59" s="11">
        <v>44</v>
      </c>
      <c r="E59" s="11">
        <v>100</v>
      </c>
      <c r="F59" s="11">
        <v>56</v>
      </c>
      <c r="G59" s="11">
        <v>100</v>
      </c>
      <c r="H59" s="11">
        <v>111</v>
      </c>
      <c r="I59" s="11">
        <v>137</v>
      </c>
      <c r="J59" s="11">
        <v>90</v>
      </c>
      <c r="K59" s="11">
        <v>1363</v>
      </c>
      <c r="L59" s="11">
        <v>108</v>
      </c>
      <c r="M59" s="11">
        <v>95</v>
      </c>
      <c r="N59" s="26">
        <f t="shared" si="8"/>
        <v>2447</v>
      </c>
    </row>
    <row r="60" spans="1:14" s="5" customFormat="1" ht="11.25">
      <c r="A60" s="27" t="s">
        <v>8</v>
      </c>
      <c r="B60" s="11">
        <f>B58+B59</f>
        <v>218</v>
      </c>
      <c r="C60" s="11">
        <f aca="true" t="shared" si="10" ref="C60:M60">C58+C59</f>
        <v>113</v>
      </c>
      <c r="D60" s="11">
        <f t="shared" si="10"/>
        <v>119</v>
      </c>
      <c r="E60" s="11">
        <f t="shared" si="10"/>
        <v>315</v>
      </c>
      <c r="F60" s="11">
        <f t="shared" si="10"/>
        <v>93</v>
      </c>
      <c r="G60" s="11">
        <f t="shared" si="10"/>
        <v>147</v>
      </c>
      <c r="H60" s="11">
        <f t="shared" si="10"/>
        <v>157</v>
      </c>
      <c r="I60" s="11">
        <f t="shared" si="10"/>
        <v>161</v>
      </c>
      <c r="J60" s="11">
        <f t="shared" si="10"/>
        <v>112</v>
      </c>
      <c r="K60" s="11">
        <f t="shared" si="10"/>
        <v>1403</v>
      </c>
      <c r="L60" s="11">
        <f t="shared" si="10"/>
        <v>151</v>
      </c>
      <c r="M60" s="11">
        <f t="shared" si="10"/>
        <v>134</v>
      </c>
      <c r="N60" s="26">
        <f t="shared" si="8"/>
        <v>3123</v>
      </c>
    </row>
    <row r="61" spans="1:15" s="5" customFormat="1" ht="12" thickBot="1">
      <c r="A61" s="28" t="s">
        <v>7</v>
      </c>
      <c r="B61" s="13">
        <f aca="true" t="shared" si="11" ref="B61:L61">B60+B57</f>
        <v>1616</v>
      </c>
      <c r="C61" s="13">
        <f t="shared" si="11"/>
        <v>1387</v>
      </c>
      <c r="D61" s="13">
        <f t="shared" si="11"/>
        <v>2232</v>
      </c>
      <c r="E61" s="13">
        <f t="shared" si="11"/>
        <v>2209</v>
      </c>
      <c r="F61" s="13">
        <f t="shared" si="11"/>
        <v>2698</v>
      </c>
      <c r="G61" s="13">
        <f t="shared" si="11"/>
        <v>2232</v>
      </c>
      <c r="H61" s="13">
        <f t="shared" si="11"/>
        <v>2331</v>
      </c>
      <c r="I61" s="13">
        <f t="shared" si="11"/>
        <v>1799</v>
      </c>
      <c r="J61" s="13">
        <f t="shared" si="11"/>
        <v>1739</v>
      </c>
      <c r="K61" s="13">
        <f t="shared" si="11"/>
        <v>3158</v>
      </c>
      <c r="L61" s="13">
        <f t="shared" si="11"/>
        <v>2007</v>
      </c>
      <c r="M61" s="13">
        <f>M60+M57</f>
        <v>2264</v>
      </c>
      <c r="N61" s="32">
        <f t="shared" si="8"/>
        <v>25672</v>
      </c>
      <c r="O61" s="15"/>
    </row>
    <row r="62" s="5" customFormat="1" ht="12" thickBot="1">
      <c r="N62" s="5">
        <f t="shared" si="8"/>
        <v>0</v>
      </c>
    </row>
    <row r="63" spans="1:14" s="5" customFormat="1" ht="11.25">
      <c r="A63" s="23" t="s">
        <v>9</v>
      </c>
      <c r="B63" s="3" t="s">
        <v>19</v>
      </c>
      <c r="C63" s="3" t="s">
        <v>20</v>
      </c>
      <c r="D63" s="3" t="s">
        <v>21</v>
      </c>
      <c r="E63" s="3" t="s">
        <v>22</v>
      </c>
      <c r="F63" s="3" t="s">
        <v>23</v>
      </c>
      <c r="G63" s="3" t="s">
        <v>24</v>
      </c>
      <c r="H63" s="3" t="s">
        <v>25</v>
      </c>
      <c r="I63" s="3" t="s">
        <v>26</v>
      </c>
      <c r="J63" s="3" t="s">
        <v>27</v>
      </c>
      <c r="K63" s="3" t="s">
        <v>28</v>
      </c>
      <c r="L63" s="3" t="s">
        <v>29</v>
      </c>
      <c r="M63" s="3" t="s">
        <v>30</v>
      </c>
      <c r="N63" s="24" t="s">
        <v>31</v>
      </c>
    </row>
    <row r="64" spans="1:14" s="5" customFormat="1" ht="11.25">
      <c r="A64" s="25" t="s">
        <v>10</v>
      </c>
      <c r="B64" s="7">
        <v>153</v>
      </c>
      <c r="C64" s="7">
        <v>158</v>
      </c>
      <c r="D64" s="7">
        <v>238</v>
      </c>
      <c r="E64" s="7">
        <v>207</v>
      </c>
      <c r="F64" s="7">
        <v>271</v>
      </c>
      <c r="G64" s="7">
        <v>276</v>
      </c>
      <c r="H64" s="7">
        <v>236</v>
      </c>
      <c r="I64" s="7">
        <v>162</v>
      </c>
      <c r="J64" s="7">
        <v>203</v>
      </c>
      <c r="K64" s="7">
        <v>187</v>
      </c>
      <c r="L64" s="7">
        <v>297</v>
      </c>
      <c r="M64" s="7">
        <v>247</v>
      </c>
      <c r="N64" s="26">
        <f t="shared" si="8"/>
        <v>2635</v>
      </c>
    </row>
    <row r="65" spans="1:14" s="5" customFormat="1" ht="11.25">
      <c r="A65" s="25" t="s">
        <v>11</v>
      </c>
      <c r="B65" s="7">
        <v>104</v>
      </c>
      <c r="C65" s="7">
        <v>82</v>
      </c>
      <c r="D65" s="7">
        <v>113</v>
      </c>
      <c r="E65" s="7">
        <v>97</v>
      </c>
      <c r="F65" s="7">
        <v>114</v>
      </c>
      <c r="G65" s="7">
        <v>105</v>
      </c>
      <c r="H65" s="7">
        <v>92</v>
      </c>
      <c r="I65" s="7">
        <v>103</v>
      </c>
      <c r="J65" s="7">
        <v>88</v>
      </c>
      <c r="K65" s="7">
        <v>122</v>
      </c>
      <c r="L65" s="7">
        <v>113</v>
      </c>
      <c r="M65" s="7">
        <v>121</v>
      </c>
      <c r="N65" s="26">
        <f t="shared" si="8"/>
        <v>1254</v>
      </c>
    </row>
    <row r="66" spans="1:14" s="5" customFormat="1" ht="11.25">
      <c r="A66" s="25" t="s">
        <v>12</v>
      </c>
      <c r="B66" s="11">
        <v>70</v>
      </c>
      <c r="C66" s="11">
        <v>54</v>
      </c>
      <c r="D66" s="11">
        <v>80</v>
      </c>
      <c r="E66" s="11">
        <v>76</v>
      </c>
      <c r="F66" s="11">
        <v>65</v>
      </c>
      <c r="G66" s="11">
        <v>76</v>
      </c>
      <c r="H66" s="11">
        <v>76</v>
      </c>
      <c r="I66" s="11">
        <v>77</v>
      </c>
      <c r="J66" s="11">
        <v>98</v>
      </c>
      <c r="K66" s="11">
        <v>104</v>
      </c>
      <c r="L66" s="11">
        <v>84</v>
      </c>
      <c r="M66" s="11">
        <v>111</v>
      </c>
      <c r="N66" s="26">
        <f t="shared" si="8"/>
        <v>971</v>
      </c>
    </row>
    <row r="67" spans="1:15" s="5" customFormat="1" ht="12" thickBot="1">
      <c r="A67" s="12" t="s">
        <v>7</v>
      </c>
      <c r="B67" s="13">
        <f aca="true" t="shared" si="12" ref="B67:M67">SUM(B64:B66)</f>
        <v>327</v>
      </c>
      <c r="C67" s="13">
        <f t="shared" si="12"/>
        <v>294</v>
      </c>
      <c r="D67" s="13">
        <f t="shared" si="12"/>
        <v>431</v>
      </c>
      <c r="E67" s="13">
        <f t="shared" si="12"/>
        <v>380</v>
      </c>
      <c r="F67" s="13">
        <f t="shared" si="12"/>
        <v>450</v>
      </c>
      <c r="G67" s="13">
        <f t="shared" si="12"/>
        <v>457</v>
      </c>
      <c r="H67" s="13">
        <f t="shared" si="12"/>
        <v>404</v>
      </c>
      <c r="I67" s="13">
        <f t="shared" si="12"/>
        <v>342</v>
      </c>
      <c r="J67" s="13">
        <f t="shared" si="12"/>
        <v>389</v>
      </c>
      <c r="K67" s="13">
        <f t="shared" si="12"/>
        <v>413</v>
      </c>
      <c r="L67" s="13">
        <f t="shared" si="12"/>
        <v>494</v>
      </c>
      <c r="M67" s="13">
        <f t="shared" si="12"/>
        <v>479</v>
      </c>
      <c r="N67" s="32">
        <f t="shared" si="8"/>
        <v>4860</v>
      </c>
      <c r="O67" s="15"/>
    </row>
    <row r="68" s="5" customFormat="1" ht="12" thickBot="1">
      <c r="A68" s="30"/>
    </row>
    <row r="69" spans="1:14" s="5" customFormat="1" ht="11.25">
      <c r="A69" s="23" t="s">
        <v>13</v>
      </c>
      <c r="B69" s="3" t="s">
        <v>19</v>
      </c>
      <c r="C69" s="3" t="s">
        <v>20</v>
      </c>
      <c r="D69" s="3" t="s">
        <v>21</v>
      </c>
      <c r="E69" s="3" t="s">
        <v>22</v>
      </c>
      <c r="F69" s="3" t="s">
        <v>23</v>
      </c>
      <c r="G69" s="3" t="s">
        <v>24</v>
      </c>
      <c r="H69" s="3" t="s">
        <v>25</v>
      </c>
      <c r="I69" s="3" t="s">
        <v>26</v>
      </c>
      <c r="J69" s="3" t="s">
        <v>27</v>
      </c>
      <c r="K69" s="3" t="s">
        <v>28</v>
      </c>
      <c r="L69" s="3" t="s">
        <v>29</v>
      </c>
      <c r="M69" s="3" t="s">
        <v>30</v>
      </c>
      <c r="N69" s="24" t="s">
        <v>31</v>
      </c>
    </row>
    <row r="70" spans="1:14" s="5" customFormat="1" ht="11.25">
      <c r="A70" s="25" t="s">
        <v>14</v>
      </c>
      <c r="B70" s="7">
        <v>94</v>
      </c>
      <c r="C70" s="7">
        <v>92</v>
      </c>
      <c r="D70" s="7">
        <v>118</v>
      </c>
      <c r="E70" s="7">
        <v>89</v>
      </c>
      <c r="F70" s="7">
        <v>81</v>
      </c>
      <c r="G70" s="7">
        <v>97</v>
      </c>
      <c r="H70" s="7">
        <v>100</v>
      </c>
      <c r="I70" s="7">
        <v>75</v>
      </c>
      <c r="J70" s="7">
        <v>114</v>
      </c>
      <c r="K70" s="7">
        <v>90</v>
      </c>
      <c r="L70" s="7">
        <v>78</v>
      </c>
      <c r="M70" s="7">
        <v>82</v>
      </c>
      <c r="N70" s="26">
        <f t="shared" si="8"/>
        <v>1110</v>
      </c>
    </row>
    <row r="71" spans="1:14" s="5" customFormat="1" ht="11.25">
      <c r="A71" s="31" t="s">
        <v>15</v>
      </c>
      <c r="B71" s="7">
        <v>59</v>
      </c>
      <c r="C71" s="7">
        <v>68</v>
      </c>
      <c r="D71" s="7">
        <v>67</v>
      </c>
      <c r="E71" s="7">
        <v>94</v>
      </c>
      <c r="F71" s="7">
        <v>177</v>
      </c>
      <c r="G71" s="7">
        <v>131</v>
      </c>
      <c r="H71" s="7">
        <v>96</v>
      </c>
      <c r="I71" s="7">
        <v>100</v>
      </c>
      <c r="J71" s="7">
        <v>103</v>
      </c>
      <c r="K71" s="7">
        <v>75</v>
      </c>
      <c r="L71" s="7">
        <v>90</v>
      </c>
      <c r="M71" s="7">
        <v>120</v>
      </c>
      <c r="N71" s="26">
        <f t="shared" si="8"/>
        <v>1180</v>
      </c>
    </row>
    <row r="72" spans="1:15" s="5" customFormat="1" ht="12" thickBot="1">
      <c r="A72" s="28" t="s">
        <v>16</v>
      </c>
      <c r="B72" s="13">
        <f aca="true" t="shared" si="13" ref="B72:M72">SUM(B70:B71)</f>
        <v>153</v>
      </c>
      <c r="C72" s="13">
        <f t="shared" si="13"/>
        <v>160</v>
      </c>
      <c r="D72" s="13">
        <f t="shared" si="13"/>
        <v>185</v>
      </c>
      <c r="E72" s="13">
        <f t="shared" si="13"/>
        <v>183</v>
      </c>
      <c r="F72" s="13">
        <f t="shared" si="13"/>
        <v>258</v>
      </c>
      <c r="G72" s="13">
        <f t="shared" si="13"/>
        <v>228</v>
      </c>
      <c r="H72" s="13">
        <f t="shared" si="13"/>
        <v>196</v>
      </c>
      <c r="I72" s="13">
        <f t="shared" si="13"/>
        <v>175</v>
      </c>
      <c r="J72" s="13">
        <f t="shared" si="13"/>
        <v>217</v>
      </c>
      <c r="K72" s="13">
        <f t="shared" si="13"/>
        <v>165</v>
      </c>
      <c r="L72" s="13">
        <f t="shared" si="13"/>
        <v>168</v>
      </c>
      <c r="M72" s="13">
        <f t="shared" si="13"/>
        <v>202</v>
      </c>
      <c r="N72" s="32">
        <f t="shared" si="8"/>
        <v>2290</v>
      </c>
      <c r="O72" s="15"/>
    </row>
    <row r="73" s="5" customFormat="1" ht="12" thickBot="1"/>
    <row r="74" spans="1:14" s="5" customFormat="1" ht="11.25">
      <c r="A74" s="23" t="s">
        <v>17</v>
      </c>
      <c r="B74" s="3" t="s">
        <v>19</v>
      </c>
      <c r="C74" s="3" t="s">
        <v>20</v>
      </c>
      <c r="D74" s="3" t="s">
        <v>21</v>
      </c>
      <c r="E74" s="3" t="s">
        <v>22</v>
      </c>
      <c r="F74" s="3" t="s">
        <v>23</v>
      </c>
      <c r="G74" s="3" t="s">
        <v>24</v>
      </c>
      <c r="H74" s="3" t="s">
        <v>25</v>
      </c>
      <c r="I74" s="3" t="s">
        <v>26</v>
      </c>
      <c r="J74" s="3" t="s">
        <v>27</v>
      </c>
      <c r="K74" s="3" t="s">
        <v>28</v>
      </c>
      <c r="L74" s="3" t="s">
        <v>29</v>
      </c>
      <c r="M74" s="3" t="s">
        <v>30</v>
      </c>
      <c r="N74" s="24" t="s">
        <v>31</v>
      </c>
    </row>
    <row r="75" spans="1:14" s="5" customFormat="1" ht="11.25">
      <c r="A75" s="33" t="s">
        <v>37</v>
      </c>
      <c r="B75" s="20">
        <v>4</v>
      </c>
      <c r="C75" s="20">
        <v>4</v>
      </c>
      <c r="D75" s="20">
        <v>4</v>
      </c>
      <c r="E75" s="20">
        <v>4</v>
      </c>
      <c r="F75" s="20">
        <v>5</v>
      </c>
      <c r="G75" s="20">
        <v>4</v>
      </c>
      <c r="H75" s="20">
        <v>4</v>
      </c>
      <c r="I75" s="20">
        <v>4</v>
      </c>
      <c r="J75" s="20">
        <v>4</v>
      </c>
      <c r="K75" s="20">
        <v>4</v>
      </c>
      <c r="L75" s="20">
        <v>4</v>
      </c>
      <c r="M75" s="20">
        <v>4</v>
      </c>
      <c r="N75" s="34">
        <f t="shared" si="8"/>
        <v>49</v>
      </c>
    </row>
    <row r="76" spans="1:14" s="5" customFormat="1" ht="11.25">
      <c r="A76" s="33" t="s">
        <v>38</v>
      </c>
      <c r="B76" s="20">
        <v>4</v>
      </c>
      <c r="C76" s="20">
        <v>4</v>
      </c>
      <c r="D76" s="20">
        <v>4</v>
      </c>
      <c r="E76" s="20">
        <v>4</v>
      </c>
      <c r="F76" s="20">
        <v>5</v>
      </c>
      <c r="G76" s="20">
        <v>4</v>
      </c>
      <c r="H76" s="20">
        <v>4</v>
      </c>
      <c r="I76" s="20">
        <v>4</v>
      </c>
      <c r="J76" s="20">
        <v>4</v>
      </c>
      <c r="K76" s="20">
        <v>4</v>
      </c>
      <c r="L76" s="20">
        <v>4</v>
      </c>
      <c r="M76" s="20">
        <v>4</v>
      </c>
      <c r="N76" s="34">
        <f t="shared" si="8"/>
        <v>49</v>
      </c>
    </row>
    <row r="77" spans="1:15" s="5" customFormat="1" ht="12" thickBot="1">
      <c r="A77" s="35" t="s">
        <v>18</v>
      </c>
      <c r="B77" s="22">
        <f aca="true" t="shared" si="14" ref="B77:M77">SUM(B75:B76)</f>
        <v>8</v>
      </c>
      <c r="C77" s="22">
        <f t="shared" si="14"/>
        <v>8</v>
      </c>
      <c r="D77" s="22">
        <f t="shared" si="14"/>
        <v>8</v>
      </c>
      <c r="E77" s="22">
        <f t="shared" si="14"/>
        <v>8</v>
      </c>
      <c r="F77" s="22">
        <f t="shared" si="14"/>
        <v>10</v>
      </c>
      <c r="G77" s="22">
        <f t="shared" si="14"/>
        <v>8</v>
      </c>
      <c r="H77" s="22">
        <f t="shared" si="14"/>
        <v>8</v>
      </c>
      <c r="I77" s="22">
        <f t="shared" si="14"/>
        <v>8</v>
      </c>
      <c r="J77" s="22">
        <f t="shared" si="14"/>
        <v>8</v>
      </c>
      <c r="K77" s="22">
        <f t="shared" si="14"/>
        <v>8</v>
      </c>
      <c r="L77" s="22">
        <f t="shared" si="14"/>
        <v>8</v>
      </c>
      <c r="M77" s="22">
        <f t="shared" si="14"/>
        <v>8</v>
      </c>
      <c r="N77" s="36">
        <f t="shared" si="8"/>
        <v>98</v>
      </c>
      <c r="O77" s="37"/>
    </row>
    <row r="78" spans="1:14" s="5" customFormat="1" ht="24" thickBot="1">
      <c r="A78" s="47" t="s">
        <v>35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</row>
    <row r="79" spans="1:14" s="5" customFormat="1" ht="11.25">
      <c r="A79" s="23" t="s">
        <v>1</v>
      </c>
      <c r="B79" s="3" t="s">
        <v>19</v>
      </c>
      <c r="C79" s="3" t="s">
        <v>20</v>
      </c>
      <c r="D79" s="3" t="s">
        <v>21</v>
      </c>
      <c r="E79" s="3" t="s">
        <v>22</v>
      </c>
      <c r="F79" s="3" t="s">
        <v>23</v>
      </c>
      <c r="G79" s="3" t="s">
        <v>24</v>
      </c>
      <c r="H79" s="3" t="s">
        <v>25</v>
      </c>
      <c r="I79" s="3" t="s">
        <v>26</v>
      </c>
      <c r="J79" s="3" t="s">
        <v>27</v>
      </c>
      <c r="K79" s="3" t="s">
        <v>28</v>
      </c>
      <c r="L79" s="3" t="s">
        <v>29</v>
      </c>
      <c r="M79" s="3" t="s">
        <v>30</v>
      </c>
      <c r="N79" s="24" t="s">
        <v>31</v>
      </c>
    </row>
    <row r="80" spans="1:14" s="5" customFormat="1" ht="11.25">
      <c r="A80" s="25" t="s">
        <v>2</v>
      </c>
      <c r="B80" s="7">
        <v>347</v>
      </c>
      <c r="C80" s="7">
        <v>400</v>
      </c>
      <c r="D80" s="7">
        <v>381</v>
      </c>
      <c r="E80" s="7">
        <v>750</v>
      </c>
      <c r="F80" s="7">
        <v>838</v>
      </c>
      <c r="G80" s="7">
        <v>1000</v>
      </c>
      <c r="H80" s="7">
        <v>947</v>
      </c>
      <c r="I80" s="7">
        <v>500</v>
      </c>
      <c r="J80" s="7">
        <v>824</v>
      </c>
      <c r="K80" s="7">
        <v>391</v>
      </c>
      <c r="L80" s="7">
        <v>671</v>
      </c>
      <c r="M80" s="7">
        <v>495</v>
      </c>
      <c r="N80" s="26">
        <f>SUM(B80:M80)</f>
        <v>7544</v>
      </c>
    </row>
    <row r="81" spans="1:14" s="5" customFormat="1" ht="11.25">
      <c r="A81" s="25" t="s">
        <v>3</v>
      </c>
      <c r="B81" s="7">
        <v>638</v>
      </c>
      <c r="C81" s="7">
        <v>700</v>
      </c>
      <c r="D81" s="7">
        <v>815</v>
      </c>
      <c r="E81" s="7">
        <v>765</v>
      </c>
      <c r="F81" s="7">
        <v>900</v>
      </c>
      <c r="G81" s="7">
        <v>1017</v>
      </c>
      <c r="H81" s="7">
        <v>959</v>
      </c>
      <c r="I81" s="7">
        <v>713</v>
      </c>
      <c r="J81" s="7">
        <v>758</v>
      </c>
      <c r="K81" s="7">
        <v>971</v>
      </c>
      <c r="L81" s="7">
        <v>923</v>
      </c>
      <c r="M81" s="7">
        <v>1046</v>
      </c>
      <c r="N81" s="26">
        <f aca="true" t="shared" si="15" ref="N81:N102">SUM(B81:M81)</f>
        <v>10205</v>
      </c>
    </row>
    <row r="82" spans="1:14" s="5" customFormat="1" ht="11.25">
      <c r="A82" s="27" t="s">
        <v>4</v>
      </c>
      <c r="B82" s="10">
        <f>SUM(B80:B81)</f>
        <v>985</v>
      </c>
      <c r="C82" s="10">
        <f>SUM(C80:C81)</f>
        <v>1100</v>
      </c>
      <c r="D82" s="10">
        <f>SUM(D80:D81)</f>
        <v>1196</v>
      </c>
      <c r="E82" s="10">
        <v>1515</v>
      </c>
      <c r="F82" s="10">
        <v>1738</v>
      </c>
      <c r="G82" s="10">
        <f aca="true" t="shared" si="16" ref="G82:L82">SUM(G80:G81)</f>
        <v>2017</v>
      </c>
      <c r="H82" s="10">
        <f t="shared" si="16"/>
        <v>1906</v>
      </c>
      <c r="I82" s="10">
        <f t="shared" si="16"/>
        <v>1213</v>
      </c>
      <c r="J82" s="10">
        <f t="shared" si="16"/>
        <v>1582</v>
      </c>
      <c r="K82" s="10">
        <f t="shared" si="16"/>
        <v>1362</v>
      </c>
      <c r="L82" s="10">
        <f t="shared" si="16"/>
        <v>1594</v>
      </c>
      <c r="M82" s="10">
        <v>1541</v>
      </c>
      <c r="N82" s="26">
        <f t="shared" si="15"/>
        <v>17749</v>
      </c>
    </row>
    <row r="83" spans="1:14" s="5" customFormat="1" ht="11.25">
      <c r="A83" s="25" t="s">
        <v>5</v>
      </c>
      <c r="B83" s="11">
        <v>310</v>
      </c>
      <c r="C83" s="11">
        <v>259</v>
      </c>
      <c r="D83" s="11">
        <v>200</v>
      </c>
      <c r="E83" s="11">
        <v>209</v>
      </c>
      <c r="F83" s="11">
        <v>250</v>
      </c>
      <c r="G83" s="11">
        <v>65</v>
      </c>
      <c r="H83" s="11">
        <v>77</v>
      </c>
      <c r="I83" s="11">
        <v>17</v>
      </c>
      <c r="J83" s="11">
        <v>143</v>
      </c>
      <c r="K83" s="11">
        <v>54</v>
      </c>
      <c r="L83" s="11">
        <v>75</v>
      </c>
      <c r="M83" s="11">
        <v>62</v>
      </c>
      <c r="N83" s="26">
        <f t="shared" si="15"/>
        <v>1721</v>
      </c>
    </row>
    <row r="84" spans="1:14" s="5" customFormat="1" ht="11.25">
      <c r="A84" s="25" t="s">
        <v>6</v>
      </c>
      <c r="B84" s="11">
        <v>420</v>
      </c>
      <c r="C84" s="11">
        <v>297</v>
      </c>
      <c r="D84" s="11">
        <v>436</v>
      </c>
      <c r="E84" s="11">
        <v>213</v>
      </c>
      <c r="F84" s="11">
        <v>200</v>
      </c>
      <c r="G84" s="11">
        <v>163</v>
      </c>
      <c r="H84" s="11">
        <v>56</v>
      </c>
      <c r="I84" s="11">
        <v>137</v>
      </c>
      <c r="J84" s="11">
        <v>200</v>
      </c>
      <c r="K84" s="11">
        <v>153</v>
      </c>
      <c r="L84" s="11">
        <v>136</v>
      </c>
      <c r="M84" s="11">
        <v>68</v>
      </c>
      <c r="N84" s="26">
        <f t="shared" si="15"/>
        <v>2479</v>
      </c>
    </row>
    <row r="85" spans="1:14" s="5" customFormat="1" ht="11.25">
      <c r="A85" s="27" t="s">
        <v>8</v>
      </c>
      <c r="B85" s="11">
        <f>SUM(B83:B84)</f>
        <v>730</v>
      </c>
      <c r="C85" s="11">
        <f>SUM(C83:C84)</f>
        <v>556</v>
      </c>
      <c r="D85" s="11">
        <v>636</v>
      </c>
      <c r="E85" s="11">
        <v>422</v>
      </c>
      <c r="F85" s="11">
        <f aca="true" t="shared" si="17" ref="F85:K85">SUM(F83:F84)</f>
        <v>450</v>
      </c>
      <c r="G85" s="11">
        <f t="shared" si="17"/>
        <v>228</v>
      </c>
      <c r="H85" s="11">
        <f t="shared" si="17"/>
        <v>133</v>
      </c>
      <c r="I85" s="11">
        <f t="shared" si="17"/>
        <v>154</v>
      </c>
      <c r="J85" s="11">
        <f t="shared" si="17"/>
        <v>343</v>
      </c>
      <c r="K85" s="11">
        <f t="shared" si="17"/>
        <v>207</v>
      </c>
      <c r="L85" s="11">
        <v>211</v>
      </c>
      <c r="M85" s="11">
        <v>130</v>
      </c>
      <c r="N85" s="26">
        <f t="shared" si="15"/>
        <v>4200</v>
      </c>
    </row>
    <row r="86" spans="1:16" s="5" customFormat="1" ht="12" thickBot="1">
      <c r="A86" s="28" t="s">
        <v>7</v>
      </c>
      <c r="B86" s="13">
        <f>B85+B82</f>
        <v>1715</v>
      </c>
      <c r="C86" s="13">
        <f>C85+C82</f>
        <v>1656</v>
      </c>
      <c r="D86" s="13">
        <f>D85+D82</f>
        <v>1832</v>
      </c>
      <c r="E86" s="13">
        <v>1937</v>
      </c>
      <c r="F86" s="13">
        <f aca="true" t="shared" si="18" ref="F86:L86">F85+F82</f>
        <v>2188</v>
      </c>
      <c r="G86" s="13">
        <f t="shared" si="18"/>
        <v>2245</v>
      </c>
      <c r="H86" s="13">
        <f t="shared" si="18"/>
        <v>2039</v>
      </c>
      <c r="I86" s="13">
        <f t="shared" si="18"/>
        <v>1367</v>
      </c>
      <c r="J86" s="13">
        <f t="shared" si="18"/>
        <v>1925</v>
      </c>
      <c r="K86" s="13">
        <f t="shared" si="18"/>
        <v>1569</v>
      </c>
      <c r="L86" s="13">
        <f t="shared" si="18"/>
        <v>1805</v>
      </c>
      <c r="M86" s="13">
        <v>1671</v>
      </c>
      <c r="N86" s="32">
        <f t="shared" si="15"/>
        <v>21949</v>
      </c>
      <c r="P86" s="15"/>
    </row>
    <row r="87" s="5" customFormat="1" ht="12" thickBot="1"/>
    <row r="88" spans="1:14" s="5" customFormat="1" ht="11.25">
      <c r="A88" s="23" t="s">
        <v>9</v>
      </c>
      <c r="B88" s="3" t="s">
        <v>19</v>
      </c>
      <c r="C88" s="3" t="s">
        <v>20</v>
      </c>
      <c r="D88" s="3" t="s">
        <v>21</v>
      </c>
      <c r="E88" s="3" t="s">
        <v>22</v>
      </c>
      <c r="F88" s="3" t="s">
        <v>23</v>
      </c>
      <c r="G88" s="3" t="s">
        <v>24</v>
      </c>
      <c r="H88" s="3" t="s">
        <v>25</v>
      </c>
      <c r="I88" s="3" t="s">
        <v>26</v>
      </c>
      <c r="J88" s="3" t="s">
        <v>27</v>
      </c>
      <c r="K88" s="3" t="s">
        <v>28</v>
      </c>
      <c r="L88" s="3" t="s">
        <v>29</v>
      </c>
      <c r="M88" s="3" t="s">
        <v>30</v>
      </c>
      <c r="N88" s="24" t="s">
        <v>31</v>
      </c>
    </row>
    <row r="89" spans="1:14" s="5" customFormat="1" ht="11.25">
      <c r="A89" s="25" t="s">
        <v>10</v>
      </c>
      <c r="B89" s="7">
        <v>150</v>
      </c>
      <c r="C89" s="7">
        <v>123</v>
      </c>
      <c r="D89" s="7">
        <v>176</v>
      </c>
      <c r="E89" s="7">
        <v>154</v>
      </c>
      <c r="F89" s="7">
        <v>205</v>
      </c>
      <c r="G89" s="7">
        <v>174</v>
      </c>
      <c r="H89" s="7">
        <v>185</v>
      </c>
      <c r="I89" s="7">
        <v>132</v>
      </c>
      <c r="J89" s="7">
        <v>132</v>
      </c>
      <c r="K89" s="7">
        <v>119</v>
      </c>
      <c r="L89" s="7">
        <v>167</v>
      </c>
      <c r="M89" s="7">
        <v>159</v>
      </c>
      <c r="N89" s="26">
        <f t="shared" si="15"/>
        <v>1876</v>
      </c>
    </row>
    <row r="90" spans="1:14" s="5" customFormat="1" ht="11.25">
      <c r="A90" s="25" t="s">
        <v>11</v>
      </c>
      <c r="B90" s="7">
        <v>101</v>
      </c>
      <c r="C90" s="7">
        <v>109</v>
      </c>
      <c r="D90" s="7">
        <v>100</v>
      </c>
      <c r="E90" s="7">
        <v>107</v>
      </c>
      <c r="F90" s="7">
        <v>96</v>
      </c>
      <c r="G90" s="7">
        <v>99</v>
      </c>
      <c r="H90" s="7">
        <v>108</v>
      </c>
      <c r="I90" s="7">
        <v>113</v>
      </c>
      <c r="J90" s="7">
        <v>93</v>
      </c>
      <c r="K90" s="7">
        <v>75</v>
      </c>
      <c r="L90" s="7">
        <v>130</v>
      </c>
      <c r="M90" s="7">
        <v>102</v>
      </c>
      <c r="N90" s="26">
        <f t="shared" si="15"/>
        <v>1233</v>
      </c>
    </row>
    <row r="91" spans="1:14" s="5" customFormat="1" ht="11.25">
      <c r="A91" s="25" t="s">
        <v>12</v>
      </c>
      <c r="B91" s="11">
        <v>78</v>
      </c>
      <c r="C91" s="11">
        <v>48</v>
      </c>
      <c r="D91" s="11">
        <v>66</v>
      </c>
      <c r="E91" s="11">
        <v>78</v>
      </c>
      <c r="F91" s="11">
        <v>72</v>
      </c>
      <c r="G91" s="11">
        <v>50</v>
      </c>
      <c r="H91" s="11">
        <v>72</v>
      </c>
      <c r="I91" s="11">
        <v>68</v>
      </c>
      <c r="J91" s="11">
        <v>83</v>
      </c>
      <c r="K91" s="11">
        <v>84</v>
      </c>
      <c r="L91" s="11">
        <v>77</v>
      </c>
      <c r="M91" s="11">
        <v>69</v>
      </c>
      <c r="N91" s="26">
        <f t="shared" si="15"/>
        <v>845</v>
      </c>
    </row>
    <row r="92" spans="1:16" s="5" customFormat="1" ht="12" thickBot="1">
      <c r="A92" s="12" t="s">
        <v>7</v>
      </c>
      <c r="B92" s="13">
        <f aca="true" t="shared" si="19" ref="B92:M92">SUM(B89:B91)</f>
        <v>329</v>
      </c>
      <c r="C92" s="13">
        <f t="shared" si="19"/>
        <v>280</v>
      </c>
      <c r="D92" s="13">
        <f t="shared" si="19"/>
        <v>342</v>
      </c>
      <c r="E92" s="13">
        <f t="shared" si="19"/>
        <v>339</v>
      </c>
      <c r="F92" s="13">
        <f t="shared" si="19"/>
        <v>373</v>
      </c>
      <c r="G92" s="13">
        <f t="shared" si="19"/>
        <v>323</v>
      </c>
      <c r="H92" s="13">
        <f t="shared" si="19"/>
        <v>365</v>
      </c>
      <c r="I92" s="13">
        <f t="shared" si="19"/>
        <v>313</v>
      </c>
      <c r="J92" s="13">
        <f t="shared" si="19"/>
        <v>308</v>
      </c>
      <c r="K92" s="13">
        <f t="shared" si="19"/>
        <v>278</v>
      </c>
      <c r="L92" s="13">
        <f t="shared" si="19"/>
        <v>374</v>
      </c>
      <c r="M92" s="13">
        <f t="shared" si="19"/>
        <v>330</v>
      </c>
      <c r="N92" s="32">
        <f t="shared" si="15"/>
        <v>3954</v>
      </c>
      <c r="P92" s="15"/>
    </row>
    <row r="93" s="5" customFormat="1" ht="12" thickBot="1">
      <c r="A93" s="30"/>
    </row>
    <row r="94" spans="1:14" s="5" customFormat="1" ht="11.25">
      <c r="A94" s="23" t="s">
        <v>13</v>
      </c>
      <c r="B94" s="3" t="s">
        <v>19</v>
      </c>
      <c r="C94" s="3" t="s">
        <v>20</v>
      </c>
      <c r="D94" s="3" t="s">
        <v>21</v>
      </c>
      <c r="E94" s="3" t="s">
        <v>22</v>
      </c>
      <c r="F94" s="3" t="s">
        <v>23</v>
      </c>
      <c r="G94" s="3" t="s">
        <v>24</v>
      </c>
      <c r="H94" s="3" t="s">
        <v>25</v>
      </c>
      <c r="I94" s="3" t="s">
        <v>26</v>
      </c>
      <c r="J94" s="3" t="s">
        <v>27</v>
      </c>
      <c r="K94" s="3" t="s">
        <v>28</v>
      </c>
      <c r="L94" s="3" t="s">
        <v>29</v>
      </c>
      <c r="M94" s="3" t="s">
        <v>30</v>
      </c>
      <c r="N94" s="24" t="s">
        <v>31</v>
      </c>
    </row>
    <row r="95" spans="1:14" s="5" customFormat="1" ht="11.25">
      <c r="A95" s="25" t="s">
        <v>14</v>
      </c>
      <c r="B95" s="7">
        <v>86</v>
      </c>
      <c r="C95" s="7">
        <v>56</v>
      </c>
      <c r="D95" s="7">
        <v>74</v>
      </c>
      <c r="E95" s="7">
        <v>99</v>
      </c>
      <c r="F95" s="7">
        <v>101</v>
      </c>
      <c r="G95" s="7">
        <v>76</v>
      </c>
      <c r="H95" s="7">
        <v>100</v>
      </c>
      <c r="I95" s="7">
        <v>81</v>
      </c>
      <c r="J95" s="7">
        <v>80</v>
      </c>
      <c r="K95" s="7">
        <v>95</v>
      </c>
      <c r="L95" s="7">
        <v>71</v>
      </c>
      <c r="M95" s="7">
        <v>86</v>
      </c>
      <c r="N95" s="26">
        <f t="shared" si="15"/>
        <v>1005</v>
      </c>
    </row>
    <row r="96" spans="1:14" s="5" customFormat="1" ht="11.25">
      <c r="A96" s="31" t="s">
        <v>15</v>
      </c>
      <c r="B96" s="7">
        <v>61</v>
      </c>
      <c r="C96" s="7">
        <v>59</v>
      </c>
      <c r="D96" s="7">
        <v>68</v>
      </c>
      <c r="E96" s="7">
        <v>9</v>
      </c>
      <c r="F96" s="7">
        <v>90</v>
      </c>
      <c r="G96" s="7">
        <v>63</v>
      </c>
      <c r="H96" s="7">
        <v>9</v>
      </c>
      <c r="I96" s="7">
        <v>46</v>
      </c>
      <c r="J96" s="7">
        <v>66</v>
      </c>
      <c r="K96" s="7">
        <v>122</v>
      </c>
      <c r="L96" s="7">
        <v>69</v>
      </c>
      <c r="M96" s="7">
        <v>67</v>
      </c>
      <c r="N96" s="26">
        <f t="shared" si="15"/>
        <v>729</v>
      </c>
    </row>
    <row r="97" spans="1:16" s="5" customFormat="1" ht="12" thickBot="1">
      <c r="A97" s="28" t="s">
        <v>16</v>
      </c>
      <c r="B97" s="13">
        <f aca="true" t="shared" si="20" ref="B97:M97">SUM(B95:B96)</f>
        <v>147</v>
      </c>
      <c r="C97" s="13">
        <f t="shared" si="20"/>
        <v>115</v>
      </c>
      <c r="D97" s="13">
        <f t="shared" si="20"/>
        <v>142</v>
      </c>
      <c r="E97" s="13">
        <f t="shared" si="20"/>
        <v>108</v>
      </c>
      <c r="F97" s="13">
        <f t="shared" si="20"/>
        <v>191</v>
      </c>
      <c r="G97" s="13">
        <f t="shared" si="20"/>
        <v>139</v>
      </c>
      <c r="H97" s="13">
        <f t="shared" si="20"/>
        <v>109</v>
      </c>
      <c r="I97" s="13">
        <f t="shared" si="20"/>
        <v>127</v>
      </c>
      <c r="J97" s="13">
        <f t="shared" si="20"/>
        <v>146</v>
      </c>
      <c r="K97" s="13">
        <f t="shared" si="20"/>
        <v>217</v>
      </c>
      <c r="L97" s="13">
        <f t="shared" si="20"/>
        <v>140</v>
      </c>
      <c r="M97" s="13">
        <f t="shared" si="20"/>
        <v>153</v>
      </c>
      <c r="N97" s="32">
        <f t="shared" si="15"/>
        <v>1734</v>
      </c>
      <c r="P97" s="15"/>
    </row>
    <row r="98" s="5" customFormat="1" ht="12" thickBot="1"/>
    <row r="99" spans="1:14" s="5" customFormat="1" ht="11.25">
      <c r="A99" s="23" t="s">
        <v>17</v>
      </c>
      <c r="B99" s="3" t="s">
        <v>19</v>
      </c>
      <c r="C99" s="3" t="s">
        <v>20</v>
      </c>
      <c r="D99" s="3" t="s">
        <v>21</v>
      </c>
      <c r="E99" s="3" t="s">
        <v>22</v>
      </c>
      <c r="F99" s="3" t="s">
        <v>23</v>
      </c>
      <c r="G99" s="3" t="s">
        <v>24</v>
      </c>
      <c r="H99" s="3" t="s">
        <v>25</v>
      </c>
      <c r="I99" s="3" t="s">
        <v>26</v>
      </c>
      <c r="J99" s="3" t="s">
        <v>27</v>
      </c>
      <c r="K99" s="3" t="s">
        <v>28</v>
      </c>
      <c r="L99" s="3" t="s">
        <v>29</v>
      </c>
      <c r="M99" s="3" t="s">
        <v>30</v>
      </c>
      <c r="N99" s="24" t="s">
        <v>31</v>
      </c>
    </row>
    <row r="100" spans="1:14" s="5" customFormat="1" ht="11.25">
      <c r="A100" s="33" t="s">
        <v>37</v>
      </c>
      <c r="B100" s="20">
        <v>5</v>
      </c>
      <c r="C100" s="20">
        <v>5</v>
      </c>
      <c r="D100" s="20">
        <v>5</v>
      </c>
      <c r="E100" s="20">
        <v>5</v>
      </c>
      <c r="F100" s="20">
        <v>5</v>
      </c>
      <c r="G100" s="20">
        <v>5</v>
      </c>
      <c r="H100" s="20">
        <v>4</v>
      </c>
      <c r="I100" s="20">
        <v>4</v>
      </c>
      <c r="J100" s="20">
        <v>4</v>
      </c>
      <c r="K100" s="20">
        <v>4</v>
      </c>
      <c r="L100" s="20">
        <v>4</v>
      </c>
      <c r="M100" s="20">
        <v>4</v>
      </c>
      <c r="N100" s="34">
        <f t="shared" si="15"/>
        <v>54</v>
      </c>
    </row>
    <row r="101" spans="1:14" s="5" customFormat="1" ht="11.25">
      <c r="A101" s="33" t="s">
        <v>38</v>
      </c>
      <c r="B101" s="20">
        <v>0</v>
      </c>
      <c r="C101" s="20">
        <v>0</v>
      </c>
      <c r="D101" s="20">
        <v>0</v>
      </c>
      <c r="E101" s="20">
        <v>0</v>
      </c>
      <c r="F101" s="20">
        <v>5</v>
      </c>
      <c r="G101" s="20">
        <v>5</v>
      </c>
      <c r="H101" s="20">
        <v>4</v>
      </c>
      <c r="I101" s="20">
        <v>4</v>
      </c>
      <c r="J101" s="20">
        <v>4</v>
      </c>
      <c r="K101" s="20">
        <v>4</v>
      </c>
      <c r="L101" s="20">
        <v>4</v>
      </c>
      <c r="M101" s="20">
        <v>4</v>
      </c>
      <c r="N101" s="34">
        <f t="shared" si="15"/>
        <v>34</v>
      </c>
    </row>
    <row r="102" spans="1:14" s="5" customFormat="1" ht="12" thickBot="1">
      <c r="A102" s="35" t="s">
        <v>18</v>
      </c>
      <c r="B102" s="22">
        <f aca="true" t="shared" si="21" ref="B102:M102">SUM(B100:B101)</f>
        <v>5</v>
      </c>
      <c r="C102" s="22">
        <f t="shared" si="21"/>
        <v>5</v>
      </c>
      <c r="D102" s="22">
        <f t="shared" si="21"/>
        <v>5</v>
      </c>
      <c r="E102" s="22">
        <f t="shared" si="21"/>
        <v>5</v>
      </c>
      <c r="F102" s="22">
        <f t="shared" si="21"/>
        <v>10</v>
      </c>
      <c r="G102" s="22">
        <f t="shared" si="21"/>
        <v>10</v>
      </c>
      <c r="H102" s="22">
        <f t="shared" si="21"/>
        <v>8</v>
      </c>
      <c r="I102" s="22">
        <f t="shared" si="21"/>
        <v>8</v>
      </c>
      <c r="J102" s="22">
        <f t="shared" si="21"/>
        <v>8</v>
      </c>
      <c r="K102" s="22">
        <f t="shared" si="21"/>
        <v>8</v>
      </c>
      <c r="L102" s="22">
        <f t="shared" si="21"/>
        <v>8</v>
      </c>
      <c r="M102" s="22">
        <f t="shared" si="21"/>
        <v>8</v>
      </c>
      <c r="N102" s="36">
        <f t="shared" si="15"/>
        <v>88</v>
      </c>
    </row>
    <row r="103" spans="1:47" s="5" customFormat="1" ht="24" thickBot="1">
      <c r="A103" s="47" t="s">
        <v>36</v>
      </c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</row>
    <row r="104" spans="1:14" s="5" customFormat="1" ht="11.25">
      <c r="A104" s="23" t="s">
        <v>1</v>
      </c>
      <c r="B104" s="39"/>
      <c r="C104" s="3"/>
      <c r="D104" s="39" t="s">
        <v>39</v>
      </c>
      <c r="E104" s="3" t="s">
        <v>22</v>
      </c>
      <c r="F104" s="3" t="s">
        <v>23</v>
      </c>
      <c r="G104" s="3" t="s">
        <v>24</v>
      </c>
      <c r="H104" s="3" t="s">
        <v>25</v>
      </c>
      <c r="I104" s="3" t="s">
        <v>26</v>
      </c>
      <c r="J104" s="3" t="s">
        <v>27</v>
      </c>
      <c r="K104" s="3" t="s">
        <v>28</v>
      </c>
      <c r="L104" s="3" t="s">
        <v>29</v>
      </c>
      <c r="M104" s="3" t="s">
        <v>30</v>
      </c>
      <c r="N104" s="24" t="s">
        <v>31</v>
      </c>
    </row>
    <row r="105" spans="1:14" s="5" customFormat="1" ht="11.25">
      <c r="A105" s="25" t="s">
        <v>2</v>
      </c>
      <c r="B105" s="40"/>
      <c r="C105" s="40"/>
      <c r="D105" s="41">
        <f>307+814</f>
        <v>1121</v>
      </c>
      <c r="E105" s="41">
        <v>633</v>
      </c>
      <c r="F105" s="41">
        <v>349</v>
      </c>
      <c r="G105" s="41">
        <v>660</v>
      </c>
      <c r="H105" s="7">
        <v>468</v>
      </c>
      <c r="I105" s="7">
        <v>800</v>
      </c>
      <c r="J105" s="7">
        <v>750</v>
      </c>
      <c r="K105" s="7">
        <v>600</v>
      </c>
      <c r="L105" s="7">
        <v>600</v>
      </c>
      <c r="M105" s="7">
        <v>526</v>
      </c>
      <c r="N105" s="26">
        <f>SUM(D105:M105)</f>
        <v>6507</v>
      </c>
    </row>
    <row r="106" spans="1:14" s="5" customFormat="1" ht="11.25">
      <c r="A106" s="25" t="s">
        <v>3</v>
      </c>
      <c r="B106" s="40"/>
      <c r="C106" s="40"/>
      <c r="D106" s="41">
        <f>572+605</f>
        <v>1177</v>
      </c>
      <c r="E106" s="41">
        <v>1075</v>
      </c>
      <c r="F106" s="41">
        <v>760</v>
      </c>
      <c r="G106" s="41">
        <v>612</v>
      </c>
      <c r="H106" s="7">
        <v>815</v>
      </c>
      <c r="I106" s="7">
        <v>429</v>
      </c>
      <c r="J106" s="7">
        <f>323+412</f>
        <v>735</v>
      </c>
      <c r="K106" s="7">
        <v>600</v>
      </c>
      <c r="L106" s="7">
        <v>581</v>
      </c>
      <c r="M106" s="7">
        <v>500</v>
      </c>
      <c r="N106" s="26">
        <f aca="true" t="shared" si="22" ref="N106:N111">SUM(D106:M106)</f>
        <v>7284</v>
      </c>
    </row>
    <row r="107" spans="1:14" s="5" customFormat="1" ht="11.25">
      <c r="A107" s="27" t="s">
        <v>4</v>
      </c>
      <c r="B107" s="42"/>
      <c r="C107" s="42"/>
      <c r="D107" s="10">
        <f aca="true" t="shared" si="23" ref="D107:M107">SUM(D105:D106)</f>
        <v>2298</v>
      </c>
      <c r="E107" s="10">
        <f t="shared" si="23"/>
        <v>1708</v>
      </c>
      <c r="F107" s="10">
        <f t="shared" si="23"/>
        <v>1109</v>
      </c>
      <c r="G107" s="10">
        <f t="shared" si="23"/>
        <v>1272</v>
      </c>
      <c r="H107" s="10">
        <f t="shared" si="23"/>
        <v>1283</v>
      </c>
      <c r="I107" s="10">
        <f t="shared" si="23"/>
        <v>1229</v>
      </c>
      <c r="J107" s="10">
        <f t="shared" si="23"/>
        <v>1485</v>
      </c>
      <c r="K107" s="10">
        <f t="shared" si="23"/>
        <v>1200</v>
      </c>
      <c r="L107" s="10">
        <f t="shared" si="23"/>
        <v>1181</v>
      </c>
      <c r="M107" s="10">
        <f t="shared" si="23"/>
        <v>1026</v>
      </c>
      <c r="N107" s="26">
        <f t="shared" si="22"/>
        <v>13791</v>
      </c>
    </row>
    <row r="108" spans="1:14" s="5" customFormat="1" ht="11.25">
      <c r="A108" s="25" t="s">
        <v>5</v>
      </c>
      <c r="B108" s="42"/>
      <c r="C108" s="42"/>
      <c r="D108" s="10">
        <v>10</v>
      </c>
      <c r="E108" s="10">
        <v>20</v>
      </c>
      <c r="F108" s="10">
        <v>195</v>
      </c>
      <c r="G108" s="10">
        <v>263</v>
      </c>
      <c r="H108" s="11">
        <v>241</v>
      </c>
      <c r="I108" s="11">
        <v>290</v>
      </c>
      <c r="J108" s="11">
        <v>300</v>
      </c>
      <c r="K108" s="11">
        <v>369</v>
      </c>
      <c r="L108" s="11">
        <v>400</v>
      </c>
      <c r="M108" s="11">
        <v>300</v>
      </c>
      <c r="N108" s="26">
        <f t="shared" si="22"/>
        <v>2388</v>
      </c>
    </row>
    <row r="109" spans="1:14" s="5" customFormat="1" ht="11.25">
      <c r="A109" s="25" t="s">
        <v>6</v>
      </c>
      <c r="B109" s="42"/>
      <c r="C109" s="42"/>
      <c r="D109" s="10">
        <v>85</v>
      </c>
      <c r="E109" s="10">
        <v>159</v>
      </c>
      <c r="F109" s="10">
        <v>208</v>
      </c>
      <c r="G109" s="10">
        <v>301</v>
      </c>
      <c r="H109" s="11">
        <v>332</v>
      </c>
      <c r="I109" s="11">
        <v>154</v>
      </c>
      <c r="J109" s="11">
        <v>282</v>
      </c>
      <c r="K109" s="11">
        <v>200</v>
      </c>
      <c r="L109" s="11">
        <v>310</v>
      </c>
      <c r="M109" s="11">
        <v>388</v>
      </c>
      <c r="N109" s="26">
        <f t="shared" si="22"/>
        <v>2419</v>
      </c>
    </row>
    <row r="110" spans="1:14" s="5" customFormat="1" ht="11.25">
      <c r="A110" s="27" t="s">
        <v>8</v>
      </c>
      <c r="B110" s="42"/>
      <c r="C110" s="42"/>
      <c r="D110" s="10">
        <f aca="true" t="shared" si="24" ref="D110:M110">SUM(D108:D109)</f>
        <v>95</v>
      </c>
      <c r="E110" s="10">
        <f t="shared" si="24"/>
        <v>179</v>
      </c>
      <c r="F110" s="10">
        <f t="shared" si="24"/>
        <v>403</v>
      </c>
      <c r="G110" s="10">
        <f t="shared" si="24"/>
        <v>564</v>
      </c>
      <c r="H110" s="10">
        <f t="shared" si="24"/>
        <v>573</v>
      </c>
      <c r="I110" s="10">
        <f t="shared" si="24"/>
        <v>444</v>
      </c>
      <c r="J110" s="10">
        <f t="shared" si="24"/>
        <v>582</v>
      </c>
      <c r="K110" s="10">
        <f t="shared" si="24"/>
        <v>569</v>
      </c>
      <c r="L110" s="10">
        <f t="shared" si="24"/>
        <v>710</v>
      </c>
      <c r="M110" s="10">
        <f t="shared" si="24"/>
        <v>688</v>
      </c>
      <c r="N110" s="26">
        <f t="shared" si="22"/>
        <v>4807</v>
      </c>
    </row>
    <row r="111" spans="1:14" s="5" customFormat="1" ht="12" thickBot="1">
      <c r="A111" s="28" t="s">
        <v>7</v>
      </c>
      <c r="B111" s="22"/>
      <c r="C111" s="22"/>
      <c r="D111" s="13">
        <f aca="true" t="shared" si="25" ref="D111:M111">D110+D107</f>
        <v>2393</v>
      </c>
      <c r="E111" s="13">
        <f t="shared" si="25"/>
        <v>1887</v>
      </c>
      <c r="F111" s="13">
        <f t="shared" si="25"/>
        <v>1512</v>
      </c>
      <c r="G111" s="13">
        <f t="shared" si="25"/>
        <v>1836</v>
      </c>
      <c r="H111" s="13">
        <f t="shared" si="25"/>
        <v>1856</v>
      </c>
      <c r="I111" s="13">
        <f t="shared" si="25"/>
        <v>1673</v>
      </c>
      <c r="J111" s="13">
        <f t="shared" si="25"/>
        <v>2067</v>
      </c>
      <c r="K111" s="13">
        <f t="shared" si="25"/>
        <v>1769</v>
      </c>
      <c r="L111" s="13">
        <f t="shared" si="25"/>
        <v>1891</v>
      </c>
      <c r="M111" s="13">
        <f t="shared" si="25"/>
        <v>1714</v>
      </c>
      <c r="N111" s="32">
        <f t="shared" si="22"/>
        <v>18598</v>
      </c>
    </row>
    <row r="112" s="5" customFormat="1" ht="12" thickBot="1"/>
    <row r="113" spans="1:14" s="5" customFormat="1" ht="11.25">
      <c r="A113" s="23" t="s">
        <v>9</v>
      </c>
      <c r="B113" s="39"/>
      <c r="C113" s="3"/>
      <c r="D113" s="39" t="s">
        <v>39</v>
      </c>
      <c r="E113" s="3" t="s">
        <v>22</v>
      </c>
      <c r="F113" s="3" t="s">
        <v>23</v>
      </c>
      <c r="G113" s="3" t="s">
        <v>24</v>
      </c>
      <c r="H113" s="3" t="s">
        <v>25</v>
      </c>
      <c r="I113" s="3" t="s">
        <v>26</v>
      </c>
      <c r="J113" s="3" t="s">
        <v>27</v>
      </c>
      <c r="K113" s="3" t="s">
        <v>28</v>
      </c>
      <c r="L113" s="3" t="s">
        <v>29</v>
      </c>
      <c r="M113" s="3" t="s">
        <v>30</v>
      </c>
      <c r="N113" s="24" t="s">
        <v>31</v>
      </c>
    </row>
    <row r="114" spans="1:14" s="5" customFormat="1" ht="11.25">
      <c r="A114" s="25" t="s">
        <v>10</v>
      </c>
      <c r="B114" s="40"/>
      <c r="C114" s="40"/>
      <c r="D114" s="43" t="s">
        <v>0</v>
      </c>
      <c r="E114" s="43" t="s">
        <v>0</v>
      </c>
      <c r="F114" s="40">
        <v>44</v>
      </c>
      <c r="G114" s="40">
        <v>77</v>
      </c>
      <c r="H114" s="40">
        <v>86</v>
      </c>
      <c r="I114" s="40">
        <v>99</v>
      </c>
      <c r="J114" s="40">
        <v>98</v>
      </c>
      <c r="K114" s="40">
        <v>106</v>
      </c>
      <c r="L114" s="40">
        <v>127</v>
      </c>
      <c r="M114" s="40">
        <v>141</v>
      </c>
      <c r="N114" s="34">
        <f>SUM(D114:M114)</f>
        <v>778</v>
      </c>
    </row>
    <row r="115" spans="1:14" s="5" customFormat="1" ht="11.25">
      <c r="A115" s="25" t="s">
        <v>11</v>
      </c>
      <c r="B115" s="40"/>
      <c r="C115" s="40"/>
      <c r="D115" s="40">
        <v>99</v>
      </c>
      <c r="E115" s="40">
        <v>86</v>
      </c>
      <c r="F115" s="40">
        <v>47</v>
      </c>
      <c r="G115" s="40">
        <v>66</v>
      </c>
      <c r="H115" s="40">
        <v>63</v>
      </c>
      <c r="I115" s="40">
        <v>61</v>
      </c>
      <c r="J115" s="40">
        <v>72</v>
      </c>
      <c r="K115" s="40">
        <v>76</v>
      </c>
      <c r="L115" s="40">
        <v>109</v>
      </c>
      <c r="M115" s="40">
        <v>99</v>
      </c>
      <c r="N115" s="34">
        <f>SUM(D115:M115)</f>
        <v>778</v>
      </c>
    </row>
    <row r="116" spans="1:14" s="5" customFormat="1" ht="11.25">
      <c r="A116" s="25" t="s">
        <v>12</v>
      </c>
      <c r="B116" s="40"/>
      <c r="C116" s="40"/>
      <c r="D116" s="40">
        <v>51</v>
      </c>
      <c r="E116" s="40">
        <v>39</v>
      </c>
      <c r="F116" s="40">
        <v>39</v>
      </c>
      <c r="G116" s="40">
        <v>31</v>
      </c>
      <c r="H116" s="40">
        <v>39</v>
      </c>
      <c r="I116" s="40">
        <v>55</v>
      </c>
      <c r="J116" s="40">
        <v>41</v>
      </c>
      <c r="K116" s="40">
        <v>28</v>
      </c>
      <c r="L116" s="40">
        <v>68</v>
      </c>
      <c r="M116" s="40">
        <v>67</v>
      </c>
      <c r="N116" s="34">
        <f>SUM(D116:M116)</f>
        <v>458</v>
      </c>
    </row>
    <row r="117" spans="1:14" s="5" customFormat="1" ht="12" thickBot="1">
      <c r="A117" s="12" t="s">
        <v>7</v>
      </c>
      <c r="B117" s="22"/>
      <c r="C117" s="22"/>
      <c r="D117" s="22">
        <f>D116+D115</f>
        <v>150</v>
      </c>
      <c r="E117" s="22">
        <f>E115+E116</f>
        <v>125</v>
      </c>
      <c r="F117" s="22">
        <f aca="true" t="shared" si="26" ref="F117:L117">F116+F115+F114</f>
        <v>130</v>
      </c>
      <c r="G117" s="22">
        <f t="shared" si="26"/>
        <v>174</v>
      </c>
      <c r="H117" s="22">
        <f t="shared" si="26"/>
        <v>188</v>
      </c>
      <c r="I117" s="22">
        <f t="shared" si="26"/>
        <v>215</v>
      </c>
      <c r="J117" s="22">
        <f t="shared" si="26"/>
        <v>211</v>
      </c>
      <c r="K117" s="22">
        <f t="shared" si="26"/>
        <v>210</v>
      </c>
      <c r="L117" s="22">
        <f t="shared" si="26"/>
        <v>304</v>
      </c>
      <c r="M117" s="22">
        <f>M116+M115+M114</f>
        <v>307</v>
      </c>
      <c r="N117" s="36">
        <f>SUM(D117:M117)</f>
        <v>2014</v>
      </c>
    </row>
    <row r="118" spans="1:13" s="5" customFormat="1" ht="12" thickBot="1">
      <c r="A118" s="30"/>
      <c r="B118" s="44"/>
      <c r="C118" s="30"/>
      <c r="D118" s="44"/>
      <c r="E118" s="30"/>
      <c r="F118" s="30"/>
      <c r="G118" s="30"/>
      <c r="H118" s="30"/>
      <c r="I118" s="30"/>
      <c r="J118" s="30"/>
      <c r="K118" s="30"/>
      <c r="L118" s="30"/>
      <c r="M118" s="30"/>
    </row>
    <row r="119" spans="1:14" s="5" customFormat="1" ht="11.25">
      <c r="A119" s="23" t="s">
        <v>13</v>
      </c>
      <c r="B119" s="39"/>
      <c r="C119" s="3"/>
      <c r="D119" s="39" t="s">
        <v>39</v>
      </c>
      <c r="E119" s="3" t="s">
        <v>22</v>
      </c>
      <c r="F119" s="3" t="s">
        <v>23</v>
      </c>
      <c r="G119" s="3" t="s">
        <v>24</v>
      </c>
      <c r="H119" s="3" t="s">
        <v>25</v>
      </c>
      <c r="I119" s="3" t="s">
        <v>26</v>
      </c>
      <c r="J119" s="3" t="s">
        <v>27</v>
      </c>
      <c r="K119" s="3" t="s">
        <v>28</v>
      </c>
      <c r="L119" s="3" t="s">
        <v>29</v>
      </c>
      <c r="M119" s="3" t="s">
        <v>30</v>
      </c>
      <c r="N119" s="24" t="s">
        <v>31</v>
      </c>
    </row>
    <row r="120" spans="1:14" s="5" customFormat="1" ht="11.25">
      <c r="A120" s="25" t="s">
        <v>14</v>
      </c>
      <c r="B120" s="40"/>
      <c r="C120" s="40"/>
      <c r="D120" s="40">
        <f>74+88</f>
        <v>162</v>
      </c>
      <c r="E120" s="40">
        <v>69</v>
      </c>
      <c r="F120" s="40">
        <v>72</v>
      </c>
      <c r="G120" s="40">
        <v>53</v>
      </c>
      <c r="H120" s="40">
        <v>106</v>
      </c>
      <c r="I120" s="40">
        <v>83</v>
      </c>
      <c r="J120" s="40">
        <v>67</v>
      </c>
      <c r="K120" s="40">
        <v>93</v>
      </c>
      <c r="L120" s="40">
        <v>100</v>
      </c>
      <c r="M120" s="40">
        <v>63</v>
      </c>
      <c r="N120" s="34">
        <f>SUM(D120:M120)</f>
        <v>868</v>
      </c>
    </row>
    <row r="121" spans="1:14" s="5" customFormat="1" ht="11.25">
      <c r="A121" s="31" t="s">
        <v>15</v>
      </c>
      <c r="B121" s="40"/>
      <c r="C121" s="40"/>
      <c r="D121" s="40">
        <v>110</v>
      </c>
      <c r="E121" s="40">
        <v>6</v>
      </c>
      <c r="F121" s="40">
        <v>7</v>
      </c>
      <c r="G121" s="40">
        <v>14</v>
      </c>
      <c r="H121" s="40">
        <v>5</v>
      </c>
      <c r="I121" s="40">
        <v>21</v>
      </c>
      <c r="J121" s="40">
        <v>9</v>
      </c>
      <c r="K121" s="40">
        <v>5</v>
      </c>
      <c r="L121" s="40">
        <v>9</v>
      </c>
      <c r="M121" s="40">
        <v>79</v>
      </c>
      <c r="N121" s="34">
        <f>SUM(D121:M121)</f>
        <v>265</v>
      </c>
    </row>
    <row r="122" spans="1:14" s="5" customFormat="1" ht="12" thickBot="1">
      <c r="A122" s="28" t="s">
        <v>16</v>
      </c>
      <c r="B122" s="22"/>
      <c r="C122" s="22"/>
      <c r="D122" s="22">
        <f aca="true" t="shared" si="27" ref="D122:M122">SUM(D120:D121)</f>
        <v>272</v>
      </c>
      <c r="E122" s="22">
        <f t="shared" si="27"/>
        <v>75</v>
      </c>
      <c r="F122" s="22">
        <f t="shared" si="27"/>
        <v>79</v>
      </c>
      <c r="G122" s="22">
        <f t="shared" si="27"/>
        <v>67</v>
      </c>
      <c r="H122" s="22">
        <f t="shared" si="27"/>
        <v>111</v>
      </c>
      <c r="I122" s="22">
        <f t="shared" si="27"/>
        <v>104</v>
      </c>
      <c r="J122" s="22">
        <f t="shared" si="27"/>
        <v>76</v>
      </c>
      <c r="K122" s="22">
        <f t="shared" si="27"/>
        <v>98</v>
      </c>
      <c r="L122" s="22">
        <f t="shared" si="27"/>
        <v>109</v>
      </c>
      <c r="M122" s="22">
        <f t="shared" si="27"/>
        <v>142</v>
      </c>
      <c r="N122" s="36">
        <f>SUM(D122:M122)</f>
        <v>1133</v>
      </c>
    </row>
    <row r="123" s="5" customFormat="1" ht="12" thickBot="1"/>
    <row r="124" spans="1:14" s="5" customFormat="1" ht="11.25">
      <c r="A124" s="23" t="s">
        <v>17</v>
      </c>
      <c r="B124" s="39"/>
      <c r="C124" s="3"/>
      <c r="D124" s="39" t="s">
        <v>39</v>
      </c>
      <c r="E124" s="3" t="s">
        <v>22</v>
      </c>
      <c r="F124" s="3" t="s">
        <v>23</v>
      </c>
      <c r="G124" s="3" t="s">
        <v>24</v>
      </c>
      <c r="H124" s="3" t="s">
        <v>25</v>
      </c>
      <c r="I124" s="3" t="s">
        <v>26</v>
      </c>
      <c r="J124" s="3" t="s">
        <v>27</v>
      </c>
      <c r="K124" s="3" t="s">
        <v>28</v>
      </c>
      <c r="L124" s="3" t="s">
        <v>29</v>
      </c>
      <c r="M124" s="3" t="s">
        <v>30</v>
      </c>
      <c r="N124" s="24" t="s">
        <v>31</v>
      </c>
    </row>
    <row r="125" spans="1:14" s="5" customFormat="1" ht="11.25">
      <c r="A125" s="33" t="s">
        <v>37</v>
      </c>
      <c r="B125" s="40"/>
      <c r="C125" s="40"/>
      <c r="D125" s="40">
        <v>11</v>
      </c>
      <c r="E125" s="40">
        <v>5</v>
      </c>
      <c r="F125" s="40">
        <v>6</v>
      </c>
      <c r="G125" s="40">
        <v>5</v>
      </c>
      <c r="H125" s="40">
        <v>5</v>
      </c>
      <c r="I125" s="40">
        <v>5</v>
      </c>
      <c r="J125" s="40">
        <v>5</v>
      </c>
      <c r="K125" s="40">
        <v>5</v>
      </c>
      <c r="L125" s="40">
        <v>5</v>
      </c>
      <c r="M125" s="40">
        <v>5</v>
      </c>
      <c r="N125" s="34">
        <f>SUM(D125:M125)</f>
        <v>57</v>
      </c>
    </row>
    <row r="126" spans="1:14" s="5" customFormat="1" ht="11.25">
      <c r="A126" s="33" t="s">
        <v>38</v>
      </c>
      <c r="B126" s="40"/>
      <c r="C126" s="40"/>
      <c r="D126" s="40">
        <v>3</v>
      </c>
      <c r="E126" s="40">
        <v>3</v>
      </c>
      <c r="F126" s="40">
        <v>2</v>
      </c>
      <c r="G126" s="40">
        <v>2</v>
      </c>
      <c r="H126" s="40">
        <v>2</v>
      </c>
      <c r="I126" s="40">
        <v>0</v>
      </c>
      <c r="J126" s="40">
        <v>2</v>
      </c>
      <c r="K126" s="40">
        <v>0</v>
      </c>
      <c r="L126" s="40">
        <v>0</v>
      </c>
      <c r="M126" s="40">
        <v>0</v>
      </c>
      <c r="N126" s="34">
        <f>SUM(D126:M126)</f>
        <v>14</v>
      </c>
    </row>
    <row r="127" spans="1:14" s="5" customFormat="1" ht="12" thickBot="1">
      <c r="A127" s="35" t="s">
        <v>18</v>
      </c>
      <c r="B127" s="22"/>
      <c r="C127" s="22"/>
      <c r="D127" s="22">
        <f aca="true" t="shared" si="28" ref="D127:M127">SUM(D125:D126)</f>
        <v>14</v>
      </c>
      <c r="E127" s="22">
        <f t="shared" si="28"/>
        <v>8</v>
      </c>
      <c r="F127" s="22">
        <f t="shared" si="28"/>
        <v>8</v>
      </c>
      <c r="G127" s="22">
        <f t="shared" si="28"/>
        <v>7</v>
      </c>
      <c r="H127" s="22">
        <f t="shared" si="28"/>
        <v>7</v>
      </c>
      <c r="I127" s="22">
        <f t="shared" si="28"/>
        <v>5</v>
      </c>
      <c r="J127" s="22">
        <f t="shared" si="28"/>
        <v>7</v>
      </c>
      <c r="K127" s="22">
        <f t="shared" si="28"/>
        <v>5</v>
      </c>
      <c r="L127" s="22">
        <f t="shared" si="28"/>
        <v>5</v>
      </c>
      <c r="M127" s="22">
        <f t="shared" si="28"/>
        <v>5</v>
      </c>
      <c r="N127" s="36">
        <f>SUM(D127:M127)</f>
        <v>71</v>
      </c>
    </row>
    <row r="128" s="5" customFormat="1" ht="11.25"/>
    <row r="129" s="5" customFormat="1" ht="11.25">
      <c r="A129" s="5" t="s">
        <v>41</v>
      </c>
    </row>
    <row r="130" spans="1:14" s="5" customFormat="1" ht="32.25" customHeight="1">
      <c r="A130" s="49" t="s">
        <v>40</v>
      </c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</row>
    <row r="131" s="5" customFormat="1" ht="11.25"/>
    <row r="132" s="5" customFormat="1" ht="11.25"/>
    <row r="133" s="5" customFormat="1" ht="11.25"/>
    <row r="134" s="5" customFormat="1" ht="11.25"/>
    <row r="135" s="5" customFormat="1" ht="11.25"/>
    <row r="136" s="5" customFormat="1" ht="11.25"/>
    <row r="137" s="5" customFormat="1" ht="11.25"/>
    <row r="138" s="5" customFormat="1" ht="11.25"/>
    <row r="139" s="5" customFormat="1" ht="11.25"/>
    <row r="140" s="5" customFormat="1" ht="11.25"/>
    <row r="141" spans="1:30" s="5" customFormat="1" ht="11.25">
      <c r="A141" s="45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</row>
    <row r="142" s="5" customFormat="1" ht="11.25"/>
    <row r="143" s="5" customFormat="1" ht="11.25"/>
    <row r="144" s="5" customFormat="1" ht="11.25"/>
    <row r="145" s="5" customFormat="1" ht="11.25"/>
    <row r="146" s="5" customFormat="1" ht="11.25"/>
    <row r="147" s="5" customFormat="1" ht="11.25"/>
    <row r="148" s="5" customFormat="1" ht="11.25"/>
    <row r="149" s="5" customFormat="1" ht="11.25"/>
    <row r="150" s="5" customFormat="1" ht="11.25"/>
    <row r="151" s="5" customFormat="1" ht="11.25"/>
    <row r="152" s="5" customFormat="1" ht="11.25"/>
    <row r="153" s="5" customFormat="1" ht="11.25"/>
    <row r="154" s="5" customFormat="1" ht="11.25"/>
    <row r="155" s="5" customFormat="1" ht="11.25"/>
    <row r="156" s="5" customFormat="1" ht="11.25"/>
    <row r="157" s="5" customFormat="1" ht="11.25"/>
    <row r="158" s="5" customFormat="1" ht="11.25"/>
    <row r="159" s="5" customFormat="1" ht="11.25"/>
  </sheetData>
  <sheetProtection/>
  <mergeCells count="32">
    <mergeCell ref="F22:H22"/>
    <mergeCell ref="F23:H23"/>
    <mergeCell ref="F24:H24"/>
    <mergeCell ref="F25:H25"/>
    <mergeCell ref="F26:H26"/>
    <mergeCell ref="F27:H27"/>
    <mergeCell ref="F16:H16"/>
    <mergeCell ref="F17:H17"/>
    <mergeCell ref="F18:H18"/>
    <mergeCell ref="F19:H19"/>
    <mergeCell ref="F20:H20"/>
    <mergeCell ref="F21:H21"/>
    <mergeCell ref="A130:N130"/>
    <mergeCell ref="F4:H4"/>
    <mergeCell ref="F5:H5"/>
    <mergeCell ref="F6:H6"/>
    <mergeCell ref="F7:H7"/>
    <mergeCell ref="F8:H8"/>
    <mergeCell ref="F9:H9"/>
    <mergeCell ref="F10:H10"/>
    <mergeCell ref="F11:H11"/>
    <mergeCell ref="F12:H12"/>
    <mergeCell ref="A78:N78"/>
    <mergeCell ref="A103:N103"/>
    <mergeCell ref="A3:N3"/>
    <mergeCell ref="A1:N1"/>
    <mergeCell ref="A2:N2"/>
    <mergeCell ref="A28:N28"/>
    <mergeCell ref="A53:N53"/>
    <mergeCell ref="F13:H13"/>
    <mergeCell ref="F14:H14"/>
    <mergeCell ref="F15:H15"/>
  </mergeCells>
  <printOptions/>
  <pageMargins left="0.1968503937007874" right="0.1968503937007874" top="0.3937007874015748" bottom="0.3937007874015748" header="0.5118110236220472" footer="0.5118110236220472"/>
  <pageSetup horizontalDpi="200" verticalDpi="2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jiru</cp:lastModifiedBy>
  <cp:lastPrinted>2011-02-03T08:58:11Z</cp:lastPrinted>
  <dcterms:created xsi:type="dcterms:W3CDTF">2007-07-13T09:38:41Z</dcterms:created>
  <dcterms:modified xsi:type="dcterms:W3CDTF">2011-02-03T15:35:47Z</dcterms:modified>
  <cp:category/>
  <cp:version/>
  <cp:contentType/>
  <cp:contentStatus/>
</cp:coreProperties>
</file>