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F\IROP\33 - MV IROP\_Řádná zasedání MV IROP\11. zasedání MV IROP_20_6_2019\2 Podklady\5e) Hmg. výzev 2019_2020\"/>
    </mc:Choice>
  </mc:AlternateContent>
  <bookViews>
    <workbookView xWindow="540" yWindow="1365" windowWidth="19440" windowHeight="11280"/>
  </bookViews>
  <sheets>
    <sheet name="HMG 2019" sheetId="4" r:id="rId1"/>
  </sheets>
  <definedNames>
    <definedName name="_xlnm._FilterDatabase" localSheetId="0" hidden="1">'HMG 2019'!$A$6:$AE$7</definedName>
    <definedName name="_Ref363218695" localSheetId="0">'HMG 2019'!#REF!</definedName>
  </definedNames>
  <calcPr calcId="162913"/>
</workbook>
</file>

<file path=xl/calcChain.xml><?xml version="1.0" encoding="utf-8"?>
<calcChain xmlns="http://schemas.openxmlformats.org/spreadsheetml/2006/main">
  <c r="J11" i="4" l="1"/>
  <c r="L11" i="4" s="1"/>
  <c r="L10" i="4" l="1"/>
  <c r="J10" i="4" s="1"/>
  <c r="L9" i="4" l="1"/>
  <c r="J9" i="4" s="1"/>
  <c r="L8" i="4" l="1"/>
  <c r="J8" i="4" s="1"/>
  <c r="J7" i="4" l="1"/>
  <c r="L7" i="4" s="1"/>
</calcChain>
</file>

<file path=xl/sharedStrings.xml><?xml version="1.0" encoding="utf-8"?>
<sst xmlns="http://schemas.openxmlformats.org/spreadsheetml/2006/main" count="200" uniqueCount="120">
  <si>
    <t xml:space="preserve">Identifikace výzvy </t>
  </si>
  <si>
    <t>Základní plánované údaje o výzvě</t>
  </si>
  <si>
    <t>Číslo výzvy</t>
  </si>
  <si>
    <t>Název výzvy</t>
  </si>
  <si>
    <t>Prioritní osa / priorita Unie</t>
  </si>
  <si>
    <t>Investiční priorita / prioritní oblast / specifický cíl (ENRF)</t>
  </si>
  <si>
    <t>Specifický cíl</t>
  </si>
  <si>
    <t>Opatření</t>
  </si>
  <si>
    <t>Podopatření / Záměr</t>
  </si>
  <si>
    <t>Operace</t>
  </si>
  <si>
    <t>Model hodnocení</t>
  </si>
  <si>
    <t>Plánované datum vyhlášení výzvy</t>
  </si>
  <si>
    <t>Plánované datum zahájení  příjmu žádostí o podporu</t>
  </si>
  <si>
    <t>Plánované datum ukončení příjmu předběžných žádostí o podporu</t>
  </si>
  <si>
    <t xml:space="preserve">Plánované datum ukončení příjmu žádostí o podporu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</si>
  <si>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</si>
  <si>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</si>
  <si>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</si>
  <si>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</si>
  <si>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</si>
  <si>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</si>
  <si>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</si>
  <si>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</si>
  <si>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</si>
  <si>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</si>
  <si>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</si>
  <si>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</si>
  <si>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</si>
  <si>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</si>
  <si>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</si>
  <si>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</si>
  <si>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</si>
  <si>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Zacílení výzvy</t>
  </si>
  <si>
    <t>Podporované aktivity</t>
  </si>
  <si>
    <t>Cílové skupiny</t>
  </si>
  <si>
    <t>Typy příjemců</t>
  </si>
  <si>
    <t>r</t>
  </si>
  <si>
    <t>Synergie a komplementarita výzvy</t>
  </si>
  <si>
    <t>Komplementarita plánované výzvy</t>
  </si>
  <si>
    <t>Synergie plánované výzvy</t>
  </si>
  <si>
    <t>Popis synergie</t>
  </si>
  <si>
    <t>Identifikace a název vazby</t>
  </si>
  <si>
    <t>Program</t>
  </si>
  <si>
    <t>Číslo zrcadlové synergické výzvy</t>
  </si>
  <si>
    <t>Název zrcadlové synergické výzvy</t>
  </si>
  <si>
    <t>s</t>
  </si>
  <si>
    <t>u</t>
  </si>
  <si>
    <t>w</t>
  </si>
  <si>
    <t>x</t>
  </si>
  <si>
    <t>y</t>
  </si>
  <si>
    <t>z</t>
  </si>
  <si>
    <t>Území
(místo dopadu)</t>
  </si>
  <si>
    <t>Výzvy z hlediska posloupnosti synergické vazby</t>
  </si>
  <si>
    <t>v</t>
  </si>
  <si>
    <t>j - l</t>
  </si>
  <si>
    <t>a - h</t>
  </si>
  <si>
    <t>t</t>
  </si>
  <si>
    <t>s - t</t>
  </si>
  <si>
    <t>w - z</t>
  </si>
  <si>
    <t>Alokace plánové výzvy (podpora)</t>
  </si>
  <si>
    <t>Řídící orgán vyplní druh výzvy: kolová nebo průběžná.</t>
  </si>
  <si>
    <t xml:space="preserve">Řídící orgán doplní model hodnocení: jednokolový nebo dvoukolový. </t>
  </si>
  <si>
    <t>n-q</t>
  </si>
  <si>
    <t>Řídící orgán doplní minimálně měsíc a rok k jednotlivým datovým položkám. Na zvážení řídícího orgánu je možné doplnit konkrétní den.</t>
  </si>
  <si>
    <t>Řídící orgán doplní: ANO nebo NE.</t>
  </si>
  <si>
    <t>Poznámky k vyplnění jednotlivých polí:</t>
  </si>
  <si>
    <t>Řídící orgán vyplňuje podle relevantnosti jednotlivých úrovní pro jednotlivé programy spolufinancované z ESI fondů. U nerelevantních polí uvede N/R.</t>
  </si>
  <si>
    <t>Řídící orgán doplní alokaci (podporu) v CZK se zaokrouhlením na celá čísla.</t>
  </si>
  <si>
    <t>Řídící orgán popíše zacílení výzvy - textové pole. U nerelevantních polí uvede N/R - to znamená, že výzva nebude zacílena a bude podporováno vše, co je uvedeno v programovém dokumentu.</t>
  </si>
  <si>
    <t>Řídící orgán vyplňuje pouze u relevantních výzev, tj. pouze výzev s dvoukolovým hodnocením. U nerelevantních polí uvede N/R.</t>
  </si>
  <si>
    <t>Řídící orgán vyplní, zda jde o výzvu počáteční nebo navazující, v případě, že u sloupce "t" doplnil ANO. Pokud doplnil NE, uvede N/R.</t>
  </si>
  <si>
    <t>Řídící orgán popíše synergii v případě, že u sloupce "t" doplnil ANO. Pokud doplnil NE, uvede N/R.</t>
  </si>
  <si>
    <t>Řídící orgán vyplní v případě, že u sloupce "t" doplnil ANO. Pokud doplnil NE, uvede N/R.</t>
  </si>
  <si>
    <t>Celková alokace (CZK)</t>
  </si>
  <si>
    <t>Z toho národní spolufinancování (CZK)</t>
  </si>
  <si>
    <r>
      <t>Druh výzvy</t>
    </r>
    <r>
      <rPr>
        <b/>
        <vertAlign val="superscript"/>
        <sz val="10"/>
        <rFont val="Arial"/>
        <family val="2"/>
        <charset val="238"/>
      </rPr>
      <t xml:space="preserve"> </t>
    </r>
  </si>
  <si>
    <t>Datovým zdrojem pro definování datových položek Harmonogramu výzev na rok 2016 je MP monitorování a MP MS2014+.</t>
  </si>
  <si>
    <t>Plánovaná data udávají pouze měsíce</t>
  </si>
  <si>
    <r>
      <t>1.2 Zvýšení podílu udržitelných forem dopravy</t>
    </r>
    <r>
      <rPr>
        <sz val="10"/>
        <rFont val="Times New Roman"/>
        <family val="1"/>
        <charset val="238"/>
      </rPr>
      <t> </t>
    </r>
  </si>
  <si>
    <t>N/R</t>
  </si>
  <si>
    <t>NR</t>
  </si>
  <si>
    <t>kolová</t>
  </si>
  <si>
    <t>jednokolový</t>
  </si>
  <si>
    <t>Obyvatelé, návštěvníci, dojíždějící za prací a službami, uživatelé veřejné dopravy</t>
  </si>
  <si>
    <t>Ano</t>
  </si>
  <si>
    <t>Ne</t>
  </si>
  <si>
    <t>OP D, OP PPR, OP PIK</t>
  </si>
  <si>
    <t>IP 4e</t>
  </si>
  <si>
    <t>Kraje a obce, pokud poskytují veřejné služby v přepravě cestujících samy, dopravci ve veřejné dopravě na základě smlouvy o veřejných službách v přepravě cestujících</t>
  </si>
  <si>
    <t> Nákup silničních nízkoemisních vozidel pro zajištění dopravní obslužnosti jako veřejné služby v přepravě cestujících, využívajících alternativní palivo CNG nebo LNG a splňujících normu EURO 6
 Nákup silničních bezemisních vozidel pro zajištění dopravní obslužnosti jako veřejné služby v přepravě cestujících, využívajících alternativní palivo elektřinu nebo vodík
 Nákup bezemisních drážních vozidel městské dopravy (tramvají nebo trolejbusů) pro zajištění dopravní obslužnosti jako veřejné služby v přepravě cestujících</t>
  </si>
  <si>
    <t>Území uhelných regionů (Ústecký, Karlovarský, Moravskoslezský kraj)</t>
  </si>
  <si>
    <t xml:space="preserve"> </t>
  </si>
  <si>
    <t>Z toho příspěvek Unie (CZK)*</t>
  </si>
  <si>
    <t>IP 9a</t>
  </si>
  <si>
    <t>2.2 Vznik nových a rozvoj existujících podnikatelských aktivit v oblasti sociálního podnikání</t>
  </si>
  <si>
    <t>Osoby sociálně vyloučené nebo ohrožené sociálním vyloučením - dlouhodobě nezaměstnaní, osoby opouštějící výkon trestu a zařízení pro ústavní nebo ochrannou výchovu a osoby se zdravotním postižením, azylanti do 12 měsíců od získání azylu</t>
  </si>
  <si>
    <t>OSVČ, obchodní korporace, NNO, církve, církevní organizace</t>
  </si>
  <si>
    <t>OP Z, OP PPR</t>
  </si>
  <si>
    <t>Sociální podnikání pro KPSVL</t>
  </si>
  <si>
    <t>Sociální podnikání v území KPSVL</t>
  </si>
  <si>
    <t>IP 10</t>
  </si>
  <si>
    <t>2.4 Zvýšení kvality a dostupnosti infrastruktury pro vzdělávání a celoživotní učení</t>
  </si>
  <si>
    <t>Stavby, stavební úpravy a pořízení vybavení odborných učeben za účelem zvýšení kvality vzdělávání ve vazbě budoucí uplatnění na trhu práce v klíčových kompetencích (komunikace v cizích jazycích, práce s digitálními technologiemi, přírodní vědy, technické a řemeslné obory). Rekonstrukce a stavební úpravy stávající infrastruktury ve vazbě na budování bezbariérovosti škol</t>
  </si>
  <si>
    <t>Žáci, osoby sociálně vyloučené, osoby ohrožené sociálním vyloučením, osoby se speciálními vzdělávacími potřebami, pedagogičtí pracovníci</t>
  </si>
  <si>
    <t>Školy a školská zařízení v oblasti základního vzdělávání, kraje, organizace zřizované nebo zakládané kraji, obce, organizace zřizované nebo zakládané obcemi, NNO, církve, církevní organizace, OSS, PO OSS, další subjekty podílející se na realizaci vzdělávaích aktivit</t>
  </si>
  <si>
    <t>OP VVV, OPZ</t>
  </si>
  <si>
    <t>Infrastruktura základních škol pro uhelné regiony</t>
  </si>
  <si>
    <t>???</t>
  </si>
  <si>
    <t>IP 7b</t>
  </si>
  <si>
    <t>1.1 Zvýšení regionální mobility prostřednictvím modernizace a rozvoje sítí regionální silniční infratruktury navazující na síť TEN-T</t>
  </si>
  <si>
    <t>Rekonstrukce, modernizace a výstavba vybraných úseků silnic II. a III. třídy s napojením na TEN-T</t>
  </si>
  <si>
    <t>Obyvatelé, návštěvníci, podnikatelské subjekty</t>
  </si>
  <si>
    <t>Území celé ČR mimo hl. m. Prahy, Prioritní regionální silniční síť</t>
  </si>
  <si>
    <t>Kraje, organizace zřizované nebo zakládané kraji</t>
  </si>
  <si>
    <t>Silniční infrastruktura</t>
  </si>
  <si>
    <t>OPD</t>
  </si>
  <si>
    <t>Harmonogram výzev pro IROP na rok 2019 (k 20.6.2019)</t>
  </si>
  <si>
    <t>Vybrané úseky silnic II. a III. třídy - III</t>
  </si>
  <si>
    <t>Nízkoemisní a bezemisní vozidla pro uhelné regiony II</t>
  </si>
  <si>
    <t>Nízkoemisní a bezemisní vozidla pro uhelné regiony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</si>
</sst>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/yyyy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3" fontId="1" fillId="0" borderId="1" xfId="0" applyNumberFormat="1" applyFont="1" applyFill="1" applyBorder="1" applyAlignment="1">
      <alignment horizontal="left" vertical="center" wrapText="1"/>
    </xf>
    <xf numFmtId="0" fontId="0" fillId="0" borderId="0" xfId="0"/>
    <xf numFmtId="3" fontId="1" fillId="1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164" fontId="1" fillId="0" borderId="0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0" fillId="0" borderId="0" xfId="0" applyFont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12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10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2" fillId="1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1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6"/>
  <sheetViews>
    <sheetView tabSelected="1" zoomScale="70" zoomScaleNormal="70" workbookViewId="0">
      <pane ySplit="6" topLeftCell="A7" activePane="bottomLeft" state="frozen"/>
      <selection pane="bottomLeft" activeCell="O9" sqref="O9"/>
    </sheetView>
  </sheetViews>
  <sheetFormatPr defaultColWidth="9.140625" defaultRowHeight="15" x14ac:dyDescent="0.25"/>
  <cols>
    <col min="1" max="1" width="7.5703125" style="18" customWidth="1"/>
    <col min="2" max="2" width="16.42578125" style="18" customWidth="1"/>
    <col min="3" max="3" width="9.140625" style="18"/>
    <col min="4" max="4" width="12.7109375" style="18" customWidth="1"/>
    <col min="5" max="5" width="17.42578125" style="19" customWidth="1"/>
    <col min="6" max="6" width="9.140625" style="18"/>
    <col min="7" max="7" width="13.140625" style="18" customWidth="1"/>
    <col min="8" max="8" width="9.140625" style="18"/>
    <col min="9" max="9" width="9.140625" style="18" customWidth="1"/>
    <col min="10" max="10" width="20.42578125" style="18" customWidth="1"/>
    <col min="11" max="12" width="17.28515625" style="18" customWidth="1"/>
    <col min="13" max="13" width="12.42578125" style="18" customWidth="1"/>
    <col min="14" max="14" width="11" style="18" customWidth="1"/>
    <col min="15" max="15" width="10.85546875" style="18" customWidth="1"/>
    <col min="16" max="16" width="12.42578125" style="18" customWidth="1"/>
    <col min="17" max="17" width="9.7109375" style="18" customWidth="1"/>
    <col min="18" max="18" width="33.5703125" style="18" customWidth="1"/>
    <col min="19" max="19" width="22" style="18" customWidth="1"/>
    <col min="20" max="20" width="16.28515625" style="18" customWidth="1"/>
    <col min="21" max="21" width="31.7109375" style="21" customWidth="1"/>
    <col min="22" max="22" width="17.140625" style="18" customWidth="1"/>
    <col min="23" max="23" width="12.42578125" style="18" customWidth="1"/>
    <col min="24" max="24" width="12.85546875" style="18" customWidth="1"/>
    <col min="25" max="25" width="9.140625" style="18" customWidth="1"/>
    <col min="26" max="26" width="26" style="18" bestFit="1" customWidth="1"/>
    <col min="27" max="27" width="33.42578125" style="20" bestFit="1" customWidth="1"/>
    <col min="28" max="28" width="10.5703125" style="18" customWidth="1"/>
    <col min="29" max="29" width="11.28515625" style="18" customWidth="1"/>
    <col min="30" max="30" width="10.28515625" style="1" customWidth="1"/>
    <col min="31" max="31" width="18.28515625" style="1" customWidth="1"/>
    <col min="32" max="16384" width="9.140625" style="1"/>
  </cols>
  <sheetData>
    <row r="1" spans="1:31" s="2" customFormat="1" ht="20.25" x14ac:dyDescent="0.25">
      <c r="A1" s="55" t="s">
        <v>116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1:31" s="2" customFormat="1" ht="20.2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31" s="3" customFormat="1" ht="12.75" x14ac:dyDescent="0.25">
      <c r="A3" s="56" t="s">
        <v>0</v>
      </c>
      <c r="B3" s="57"/>
      <c r="C3" s="57"/>
      <c r="D3" s="57"/>
      <c r="E3" s="57"/>
      <c r="F3" s="57"/>
      <c r="G3" s="57"/>
      <c r="H3" s="58"/>
      <c r="I3" s="59" t="s">
        <v>1</v>
      </c>
      <c r="J3" s="60"/>
      <c r="K3" s="60"/>
      <c r="L3" s="60"/>
      <c r="M3" s="60"/>
      <c r="N3" s="60"/>
      <c r="O3" s="60"/>
      <c r="P3" s="60"/>
      <c r="Q3" s="61"/>
      <c r="R3" s="62" t="s">
        <v>32</v>
      </c>
      <c r="S3" s="62"/>
      <c r="T3" s="62"/>
      <c r="U3" s="62"/>
      <c r="V3" s="63" t="s">
        <v>37</v>
      </c>
      <c r="W3" s="63"/>
      <c r="X3" s="63"/>
      <c r="Y3" s="63"/>
      <c r="Z3" s="63"/>
      <c r="AA3" s="63"/>
      <c r="AB3" s="63"/>
      <c r="AC3" s="63"/>
    </row>
    <row r="4" spans="1:31" s="2" customFormat="1" ht="12.75" x14ac:dyDescent="0.25">
      <c r="A4" s="48" t="s">
        <v>2</v>
      </c>
      <c r="B4" s="48" t="s">
        <v>3</v>
      </c>
      <c r="C4" s="48" t="s">
        <v>4</v>
      </c>
      <c r="D4" s="48" t="s">
        <v>5</v>
      </c>
      <c r="E4" s="64" t="s">
        <v>6</v>
      </c>
      <c r="F4" s="48" t="s">
        <v>7</v>
      </c>
      <c r="G4" s="48" t="s">
        <v>8</v>
      </c>
      <c r="H4" s="48" t="s">
        <v>9</v>
      </c>
      <c r="I4" s="49" t="s">
        <v>75</v>
      </c>
      <c r="J4" s="50" t="s">
        <v>59</v>
      </c>
      <c r="K4" s="51"/>
      <c r="L4" s="52"/>
      <c r="M4" s="53" t="s">
        <v>10</v>
      </c>
      <c r="N4" s="53" t="s">
        <v>11</v>
      </c>
      <c r="O4" s="53" t="s">
        <v>12</v>
      </c>
      <c r="P4" s="53" t="s">
        <v>13</v>
      </c>
      <c r="Q4" s="53" t="s">
        <v>14</v>
      </c>
      <c r="R4" s="46" t="s">
        <v>33</v>
      </c>
      <c r="S4" s="46" t="s">
        <v>34</v>
      </c>
      <c r="T4" s="46" t="s">
        <v>51</v>
      </c>
      <c r="U4" s="46" t="s">
        <v>35</v>
      </c>
      <c r="V4" s="45" t="s">
        <v>38</v>
      </c>
      <c r="W4" s="45" t="s">
        <v>39</v>
      </c>
      <c r="X4" s="45" t="s">
        <v>52</v>
      </c>
      <c r="Y4" s="45" t="s">
        <v>40</v>
      </c>
      <c r="Z4" s="45" t="s">
        <v>41</v>
      </c>
      <c r="AA4" s="45" t="s">
        <v>42</v>
      </c>
      <c r="AB4" s="45" t="s">
        <v>43</v>
      </c>
      <c r="AC4" s="45" t="s">
        <v>44</v>
      </c>
    </row>
    <row r="5" spans="1:31" s="2" customFormat="1" ht="85.5" customHeight="1" x14ac:dyDescent="0.25">
      <c r="A5" s="48"/>
      <c r="B5" s="48"/>
      <c r="C5" s="48"/>
      <c r="D5" s="48"/>
      <c r="E5" s="65"/>
      <c r="F5" s="48"/>
      <c r="G5" s="48"/>
      <c r="H5" s="48"/>
      <c r="I5" s="49"/>
      <c r="J5" s="6" t="s">
        <v>73</v>
      </c>
      <c r="K5" s="7" t="s">
        <v>92</v>
      </c>
      <c r="L5" s="7" t="s">
        <v>74</v>
      </c>
      <c r="M5" s="54"/>
      <c r="N5" s="54"/>
      <c r="O5" s="54"/>
      <c r="P5" s="54"/>
      <c r="Q5" s="54"/>
      <c r="R5" s="47"/>
      <c r="S5" s="47"/>
      <c r="T5" s="47"/>
      <c r="U5" s="47"/>
      <c r="V5" s="45"/>
      <c r="W5" s="45"/>
      <c r="X5" s="45"/>
      <c r="Y5" s="45"/>
      <c r="Z5" s="45"/>
      <c r="AA5" s="45"/>
      <c r="AB5" s="45"/>
      <c r="AC5" s="45"/>
    </row>
    <row r="6" spans="1:31" s="4" customFormat="1" ht="12.75" x14ac:dyDescent="0.25">
      <c r="A6" s="8" t="s">
        <v>15</v>
      </c>
      <c r="B6" s="8" t="s">
        <v>16</v>
      </c>
      <c r="C6" s="8" t="s">
        <v>17</v>
      </c>
      <c r="D6" s="8" t="s">
        <v>18</v>
      </c>
      <c r="E6" s="9" t="s">
        <v>19</v>
      </c>
      <c r="F6" s="8" t="s">
        <v>20</v>
      </c>
      <c r="G6" s="8" t="s">
        <v>21</v>
      </c>
      <c r="H6" s="8" t="s">
        <v>22</v>
      </c>
      <c r="I6" s="10" t="s">
        <v>23</v>
      </c>
      <c r="J6" s="11" t="s">
        <v>24</v>
      </c>
      <c r="K6" s="10" t="s">
        <v>25</v>
      </c>
      <c r="L6" s="10" t="s">
        <v>26</v>
      </c>
      <c r="M6" s="10" t="s">
        <v>27</v>
      </c>
      <c r="N6" s="10" t="s">
        <v>28</v>
      </c>
      <c r="O6" s="10" t="s">
        <v>29</v>
      </c>
      <c r="P6" s="10" t="s">
        <v>30</v>
      </c>
      <c r="Q6" s="10" t="s">
        <v>31</v>
      </c>
      <c r="R6" s="12" t="s">
        <v>36</v>
      </c>
      <c r="S6" s="12" t="s">
        <v>36</v>
      </c>
      <c r="T6" s="12" t="s">
        <v>36</v>
      </c>
      <c r="U6" s="12" t="s">
        <v>36</v>
      </c>
      <c r="V6" s="13" t="s">
        <v>45</v>
      </c>
      <c r="W6" s="13" t="s">
        <v>56</v>
      </c>
      <c r="X6" s="13" t="s">
        <v>46</v>
      </c>
      <c r="Y6" s="13" t="s">
        <v>53</v>
      </c>
      <c r="Z6" s="13" t="s">
        <v>47</v>
      </c>
      <c r="AA6" s="14" t="s">
        <v>48</v>
      </c>
      <c r="AB6" s="13" t="s">
        <v>49</v>
      </c>
      <c r="AC6" s="13" t="s">
        <v>50</v>
      </c>
    </row>
    <row r="7" spans="1:31" s="34" customFormat="1" ht="269.25" customHeight="1" x14ac:dyDescent="0.25">
      <c r="A7" s="16">
        <v>89</v>
      </c>
      <c r="B7" s="33" t="s">
        <v>119</v>
      </c>
      <c r="C7" s="16">
        <v>1</v>
      </c>
      <c r="D7" s="16" t="s">
        <v>87</v>
      </c>
      <c r="E7" s="16" t="s">
        <v>78</v>
      </c>
      <c r="F7" s="16" t="s">
        <v>91</v>
      </c>
      <c r="G7" s="16" t="s">
        <v>80</v>
      </c>
      <c r="H7" s="16" t="s">
        <v>79</v>
      </c>
      <c r="I7" s="16" t="s">
        <v>81</v>
      </c>
      <c r="J7" s="22">
        <f>K7*(1/0.85)</f>
        <v>1176470600</v>
      </c>
      <c r="K7" s="22">
        <v>1000000010</v>
      </c>
      <c r="L7" s="22">
        <f>J7*0.15</f>
        <v>176470590</v>
      </c>
      <c r="M7" s="16" t="s">
        <v>82</v>
      </c>
      <c r="N7" s="17">
        <v>43586</v>
      </c>
      <c r="O7" s="17">
        <v>43617</v>
      </c>
      <c r="P7" s="16" t="s">
        <v>79</v>
      </c>
      <c r="Q7" s="17">
        <v>43739</v>
      </c>
      <c r="R7" s="16" t="s">
        <v>89</v>
      </c>
      <c r="S7" s="16" t="s">
        <v>83</v>
      </c>
      <c r="T7" s="16" t="s">
        <v>90</v>
      </c>
      <c r="U7" s="16" t="s">
        <v>88</v>
      </c>
      <c r="V7" s="15" t="s">
        <v>84</v>
      </c>
      <c r="W7" s="15" t="s">
        <v>85</v>
      </c>
      <c r="X7" s="15" t="s">
        <v>79</v>
      </c>
      <c r="Y7" s="15" t="s">
        <v>79</v>
      </c>
      <c r="Z7" s="15" t="s">
        <v>79</v>
      </c>
      <c r="AA7" s="16" t="s">
        <v>86</v>
      </c>
      <c r="AB7" s="15" t="s">
        <v>79</v>
      </c>
      <c r="AC7" s="15" t="s">
        <v>79</v>
      </c>
    </row>
    <row r="8" spans="1:31" s="36" customFormat="1" ht="227.25" customHeight="1" x14ac:dyDescent="0.25">
      <c r="A8" s="16">
        <v>90</v>
      </c>
      <c r="B8" s="16" t="s">
        <v>98</v>
      </c>
      <c r="C8" s="16">
        <v>2</v>
      </c>
      <c r="D8" s="16" t="s">
        <v>93</v>
      </c>
      <c r="E8" s="35" t="s">
        <v>94</v>
      </c>
      <c r="F8" s="16" t="s">
        <v>79</v>
      </c>
      <c r="G8" s="16" t="s">
        <v>79</v>
      </c>
      <c r="H8" s="16" t="s">
        <v>79</v>
      </c>
      <c r="I8" s="16" t="s">
        <v>81</v>
      </c>
      <c r="J8" s="22">
        <f t="shared" ref="J8:J9" si="0">K8+L8</f>
        <v>70588235.294117644</v>
      </c>
      <c r="K8" s="22">
        <v>60000000</v>
      </c>
      <c r="L8" s="22">
        <f>K8/85*15</f>
        <v>10588235.294117648</v>
      </c>
      <c r="M8" s="16" t="s">
        <v>82</v>
      </c>
      <c r="N8" s="17">
        <v>43647</v>
      </c>
      <c r="O8" s="17">
        <v>43647</v>
      </c>
      <c r="P8" s="16" t="s">
        <v>79</v>
      </c>
      <c r="Q8" s="17">
        <v>43831</v>
      </c>
      <c r="R8" s="16" t="s">
        <v>99</v>
      </c>
      <c r="S8" s="16" t="s">
        <v>95</v>
      </c>
      <c r="T8" s="16" t="s">
        <v>99</v>
      </c>
      <c r="U8" s="16" t="s">
        <v>96</v>
      </c>
      <c r="V8" s="15" t="s">
        <v>84</v>
      </c>
      <c r="W8" s="15" t="s">
        <v>85</v>
      </c>
      <c r="X8" s="15" t="s">
        <v>79</v>
      </c>
      <c r="Y8" s="15" t="s">
        <v>79</v>
      </c>
      <c r="Z8" s="15" t="s">
        <v>79</v>
      </c>
      <c r="AA8" s="16" t="s">
        <v>97</v>
      </c>
      <c r="AB8" s="15" t="s">
        <v>79</v>
      </c>
      <c r="AC8" s="15" t="s">
        <v>79</v>
      </c>
    </row>
    <row r="9" spans="1:31" s="36" customFormat="1" ht="255" customHeight="1" x14ac:dyDescent="0.25">
      <c r="A9" s="16">
        <v>91</v>
      </c>
      <c r="B9" s="16" t="s">
        <v>106</v>
      </c>
      <c r="C9" s="16">
        <v>2</v>
      </c>
      <c r="D9" s="16" t="s">
        <v>100</v>
      </c>
      <c r="E9" s="35" t="s">
        <v>101</v>
      </c>
      <c r="F9" s="16" t="s">
        <v>79</v>
      </c>
      <c r="G9" s="16" t="s">
        <v>79</v>
      </c>
      <c r="H9" s="16" t="s">
        <v>79</v>
      </c>
      <c r="I9" s="16" t="s">
        <v>81</v>
      </c>
      <c r="J9" s="22">
        <f t="shared" si="0"/>
        <v>311764705.88235295</v>
      </c>
      <c r="K9" s="22">
        <v>265000000</v>
      </c>
      <c r="L9" s="22">
        <f>K9/85*15</f>
        <v>46764705.882352948</v>
      </c>
      <c r="M9" s="16" t="s">
        <v>82</v>
      </c>
      <c r="N9" s="17" t="s">
        <v>107</v>
      </c>
      <c r="O9" s="17" t="s">
        <v>107</v>
      </c>
      <c r="P9" s="16" t="s">
        <v>79</v>
      </c>
      <c r="Q9" s="17" t="s">
        <v>107</v>
      </c>
      <c r="R9" s="16" t="s">
        <v>102</v>
      </c>
      <c r="S9" s="16" t="s">
        <v>103</v>
      </c>
      <c r="T9" s="16" t="s">
        <v>90</v>
      </c>
      <c r="U9" s="37" t="s">
        <v>104</v>
      </c>
      <c r="V9" s="15" t="s">
        <v>84</v>
      </c>
      <c r="W9" s="15" t="s">
        <v>85</v>
      </c>
      <c r="X9" s="15" t="s">
        <v>79</v>
      </c>
      <c r="Y9" s="15" t="s">
        <v>79</v>
      </c>
      <c r="Z9" s="15" t="s">
        <v>79</v>
      </c>
      <c r="AA9" s="16" t="s">
        <v>105</v>
      </c>
      <c r="AB9" s="15" t="s">
        <v>79</v>
      </c>
      <c r="AC9" s="15" t="s">
        <v>79</v>
      </c>
    </row>
    <row r="10" spans="1:31" s="36" customFormat="1" ht="171.75" customHeight="1" x14ac:dyDescent="0.25">
      <c r="A10" s="16">
        <v>92</v>
      </c>
      <c r="B10" s="16" t="s">
        <v>117</v>
      </c>
      <c r="C10" s="16">
        <v>1</v>
      </c>
      <c r="D10" s="16" t="s">
        <v>108</v>
      </c>
      <c r="E10" s="16" t="s">
        <v>109</v>
      </c>
      <c r="F10" s="16" t="s">
        <v>79</v>
      </c>
      <c r="G10" s="16" t="s">
        <v>79</v>
      </c>
      <c r="H10" s="16" t="s">
        <v>79</v>
      </c>
      <c r="I10" s="16" t="s">
        <v>81</v>
      </c>
      <c r="J10" s="22">
        <f>K10+L10</f>
        <v>2352941176.4705882</v>
      </c>
      <c r="K10" s="22">
        <v>2000000000</v>
      </c>
      <c r="L10" s="22">
        <f>K10*(15/85)</f>
        <v>352941176.47058827</v>
      </c>
      <c r="M10" s="16" t="s">
        <v>82</v>
      </c>
      <c r="N10" s="17">
        <v>43770</v>
      </c>
      <c r="O10" s="17">
        <v>43770</v>
      </c>
      <c r="P10" s="16" t="s">
        <v>79</v>
      </c>
      <c r="Q10" s="17">
        <v>43800</v>
      </c>
      <c r="R10" s="16" t="s">
        <v>110</v>
      </c>
      <c r="S10" s="16" t="s">
        <v>111</v>
      </c>
      <c r="T10" s="16" t="s">
        <v>112</v>
      </c>
      <c r="U10" s="16" t="s">
        <v>113</v>
      </c>
      <c r="V10" s="15" t="s">
        <v>84</v>
      </c>
      <c r="W10" s="15" t="s">
        <v>85</v>
      </c>
      <c r="X10" s="15" t="s">
        <v>79</v>
      </c>
      <c r="Y10" s="15" t="s">
        <v>79</v>
      </c>
      <c r="Z10" s="16" t="s">
        <v>114</v>
      </c>
      <c r="AA10" s="16" t="s">
        <v>115</v>
      </c>
      <c r="AB10" s="15" t="s">
        <v>79</v>
      </c>
      <c r="AC10" s="15" t="s">
        <v>79</v>
      </c>
    </row>
    <row r="11" spans="1:31" s="34" customFormat="1" ht="269.25" customHeight="1" x14ac:dyDescent="0.25">
      <c r="A11" s="16">
        <v>93</v>
      </c>
      <c r="B11" s="33" t="s">
        <v>118</v>
      </c>
      <c r="C11" s="16">
        <v>1</v>
      </c>
      <c r="D11" s="16" t="s">
        <v>87</v>
      </c>
      <c r="E11" s="16" t="s">
        <v>78</v>
      </c>
      <c r="F11" s="16" t="s">
        <v>91</v>
      </c>
      <c r="G11" s="16" t="s">
        <v>80</v>
      </c>
      <c r="H11" s="16" t="s">
        <v>79</v>
      </c>
      <c r="I11" s="16" t="s">
        <v>81</v>
      </c>
      <c r="J11" s="22">
        <f>K11*(1/0.85)</f>
        <v>988091300</v>
      </c>
      <c r="K11" s="22">
        <v>839877605</v>
      </c>
      <c r="L11" s="22">
        <f>J11*0.15</f>
        <v>148213695</v>
      </c>
      <c r="M11" s="16" t="s">
        <v>82</v>
      </c>
      <c r="N11" s="17" t="s">
        <v>107</v>
      </c>
      <c r="O11" s="17" t="s">
        <v>107</v>
      </c>
      <c r="P11" s="16" t="s">
        <v>79</v>
      </c>
      <c r="Q11" s="17" t="s">
        <v>107</v>
      </c>
      <c r="R11" s="16" t="s">
        <v>89</v>
      </c>
      <c r="S11" s="16" t="s">
        <v>83</v>
      </c>
      <c r="T11" s="16" t="s">
        <v>90</v>
      </c>
      <c r="U11" s="16" t="s">
        <v>88</v>
      </c>
      <c r="V11" s="15" t="s">
        <v>84</v>
      </c>
      <c r="W11" s="15" t="s">
        <v>85</v>
      </c>
      <c r="X11" s="15" t="s">
        <v>79</v>
      </c>
      <c r="Y11" s="15" t="s">
        <v>79</v>
      </c>
      <c r="Z11" s="15" t="s">
        <v>79</v>
      </c>
      <c r="AA11" s="16" t="s">
        <v>86</v>
      </c>
      <c r="AB11" s="15" t="s">
        <v>79</v>
      </c>
      <c r="AC11" s="15" t="s">
        <v>79</v>
      </c>
    </row>
    <row r="12" spans="1:31" x14ac:dyDescent="0.25">
      <c r="A12" s="38" t="s">
        <v>77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23"/>
      <c r="Z12" s="23"/>
      <c r="AA12" s="23"/>
      <c r="AB12" s="23"/>
      <c r="AC12" s="23"/>
      <c r="AD12" s="23"/>
      <c r="AE12" s="23"/>
    </row>
    <row r="13" spans="1:3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5"/>
      <c r="K13" s="25"/>
      <c r="L13" s="25"/>
      <c r="M13" s="23"/>
      <c r="N13" s="23"/>
      <c r="O13" s="26"/>
      <c r="P13" s="23"/>
      <c r="Q13" s="23"/>
      <c r="R13" s="23"/>
      <c r="S13" s="23"/>
      <c r="T13" s="23"/>
      <c r="U13" s="27"/>
      <c r="V13" s="23"/>
      <c r="W13" s="23"/>
      <c r="X13" s="23"/>
      <c r="Y13" s="23"/>
      <c r="Z13" s="23"/>
      <c r="AA13" s="23"/>
      <c r="AB13" s="23"/>
      <c r="AC13" s="23"/>
      <c r="AD13" s="23"/>
      <c r="AE13" s="23"/>
    </row>
    <row r="14" spans="1:31" ht="21.75" customHeight="1" x14ac:dyDescent="0.25">
      <c r="A14" s="39" t="s">
        <v>65</v>
      </c>
      <c r="B14" s="39"/>
      <c r="C14" s="39"/>
      <c r="D14" s="39"/>
      <c r="E14" s="39"/>
      <c r="F14" s="39"/>
      <c r="G14" s="39"/>
      <c r="H14" s="23"/>
      <c r="I14" s="23"/>
      <c r="J14" s="23"/>
      <c r="K14" s="23"/>
      <c r="L14" s="23"/>
      <c r="M14" s="23"/>
      <c r="N14" s="23"/>
      <c r="O14" s="26"/>
      <c r="P14" s="23"/>
      <c r="Q14" s="23"/>
      <c r="R14" s="23"/>
      <c r="S14" s="23"/>
      <c r="T14" s="23"/>
      <c r="U14" s="27"/>
      <c r="V14" s="23"/>
      <c r="W14" s="23"/>
      <c r="X14" s="23"/>
      <c r="Y14" s="23"/>
      <c r="Z14" s="23"/>
      <c r="AA14" s="23"/>
      <c r="AB14" s="23"/>
      <c r="AC14" s="23"/>
      <c r="AD14" s="23"/>
      <c r="AE14" s="23"/>
    </row>
    <row r="15" spans="1:31" ht="36.75" customHeight="1" x14ac:dyDescent="0.25">
      <c r="A15" s="40" t="s">
        <v>76</v>
      </c>
      <c r="B15" s="40"/>
      <c r="C15" s="40"/>
      <c r="D15" s="40"/>
      <c r="E15" s="40"/>
      <c r="F15" s="40"/>
      <c r="G15" s="40"/>
      <c r="H15" s="23"/>
      <c r="I15" s="23"/>
      <c r="J15" s="23"/>
      <c r="K15" s="24"/>
      <c r="L15" s="24"/>
      <c r="M15" s="28"/>
      <c r="N15" s="23"/>
      <c r="O15" s="26"/>
      <c r="P15" s="23"/>
      <c r="Q15" s="23"/>
      <c r="R15" s="23"/>
      <c r="S15" s="23"/>
      <c r="T15" s="23"/>
      <c r="U15" s="29"/>
      <c r="V15" s="23"/>
      <c r="W15" s="23"/>
      <c r="X15" s="23"/>
      <c r="Y15" s="23"/>
      <c r="Z15" s="23"/>
      <c r="AA15" s="23"/>
      <c r="AB15" s="23"/>
      <c r="AC15" s="23"/>
      <c r="AD15" s="23"/>
      <c r="AE15" s="23"/>
    </row>
    <row r="16" spans="1:31" ht="38.25" customHeight="1" x14ac:dyDescent="0.25">
      <c r="A16" s="30" t="s">
        <v>55</v>
      </c>
      <c r="B16" s="41" t="s">
        <v>66</v>
      </c>
      <c r="C16" s="41"/>
      <c r="D16" s="41"/>
      <c r="E16" s="41"/>
      <c r="F16" s="41"/>
      <c r="G16" s="41"/>
      <c r="H16" s="23"/>
      <c r="I16" s="23"/>
      <c r="J16" s="23"/>
      <c r="K16" s="28"/>
      <c r="L16" s="28"/>
      <c r="M16" s="28"/>
      <c r="N16" s="23"/>
      <c r="O16" s="26"/>
      <c r="P16" s="23"/>
      <c r="Q16" s="23"/>
      <c r="R16" s="23"/>
      <c r="S16" s="23"/>
      <c r="T16" s="23"/>
      <c r="U16" s="29"/>
    </row>
    <row r="17" spans="1:21" ht="24.75" customHeight="1" x14ac:dyDescent="0.25">
      <c r="A17" s="30" t="s">
        <v>23</v>
      </c>
      <c r="B17" s="41" t="s">
        <v>60</v>
      </c>
      <c r="C17" s="41"/>
      <c r="D17" s="41"/>
      <c r="E17" s="41"/>
      <c r="F17" s="41"/>
      <c r="G17" s="41"/>
      <c r="H17" s="23"/>
      <c r="I17" s="23"/>
      <c r="J17" s="23"/>
      <c r="K17" s="23"/>
      <c r="L17" s="23"/>
      <c r="M17" s="23"/>
      <c r="N17" s="23"/>
      <c r="O17" s="26"/>
      <c r="P17" s="23"/>
      <c r="Q17" s="23"/>
      <c r="R17" s="23"/>
      <c r="S17" s="23"/>
      <c r="T17" s="23"/>
      <c r="U17" s="31"/>
    </row>
    <row r="18" spans="1:21" ht="22.5" customHeight="1" x14ac:dyDescent="0.25">
      <c r="A18" s="30" t="s">
        <v>54</v>
      </c>
      <c r="B18" s="41" t="s">
        <v>67</v>
      </c>
      <c r="C18" s="41"/>
      <c r="D18" s="41"/>
      <c r="E18" s="41"/>
      <c r="F18" s="41"/>
      <c r="G18" s="41"/>
      <c r="H18" s="23"/>
      <c r="I18" s="23"/>
      <c r="J18" s="23"/>
      <c r="K18" s="23"/>
      <c r="L18" s="32"/>
      <c r="M18" s="23"/>
      <c r="N18" s="23"/>
      <c r="O18" s="26"/>
      <c r="P18" s="23"/>
      <c r="Q18" s="23"/>
      <c r="R18" s="23"/>
      <c r="S18" s="23"/>
      <c r="T18" s="23"/>
      <c r="U18" s="31"/>
    </row>
    <row r="19" spans="1:21" ht="24.75" customHeight="1" x14ac:dyDescent="0.25">
      <c r="A19" s="30" t="s">
        <v>27</v>
      </c>
      <c r="B19" s="41" t="s">
        <v>61</v>
      </c>
      <c r="C19" s="41"/>
      <c r="D19" s="41"/>
      <c r="E19" s="41"/>
      <c r="F19" s="41"/>
      <c r="G19" s="41"/>
      <c r="H19" s="23"/>
      <c r="I19" s="23"/>
      <c r="J19" s="23"/>
      <c r="K19" s="23"/>
      <c r="L19" s="23"/>
      <c r="M19" s="23"/>
      <c r="N19" s="23"/>
      <c r="O19" s="26"/>
      <c r="P19" s="23"/>
      <c r="Q19" s="23"/>
      <c r="R19" s="23"/>
      <c r="S19" s="23"/>
      <c r="T19" s="23"/>
      <c r="U19" s="31"/>
    </row>
    <row r="20" spans="1:21" ht="32.25" customHeight="1" x14ac:dyDescent="0.25">
      <c r="A20" s="30" t="s">
        <v>62</v>
      </c>
      <c r="B20" s="42" t="s">
        <v>63</v>
      </c>
      <c r="C20" s="43"/>
      <c r="D20" s="43"/>
      <c r="E20" s="43"/>
      <c r="F20" s="43"/>
      <c r="G20" s="44"/>
      <c r="H20" s="23"/>
      <c r="I20" s="23"/>
      <c r="J20" s="23"/>
      <c r="K20" s="23"/>
      <c r="L20" s="23"/>
      <c r="M20" s="23"/>
      <c r="N20" s="23"/>
      <c r="O20" s="28"/>
      <c r="P20" s="23"/>
      <c r="Q20" s="23"/>
      <c r="R20" s="23"/>
      <c r="S20" s="23"/>
      <c r="T20" s="23"/>
      <c r="U20" s="23"/>
    </row>
    <row r="21" spans="1:21" ht="27.75" customHeight="1" x14ac:dyDescent="0.25">
      <c r="A21" s="30" t="s">
        <v>30</v>
      </c>
      <c r="B21" s="41" t="s">
        <v>69</v>
      </c>
      <c r="C21" s="41"/>
      <c r="D21" s="41"/>
      <c r="E21" s="41"/>
      <c r="F21" s="41"/>
      <c r="G21" s="41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1:21" ht="39" customHeight="1" x14ac:dyDescent="0.25">
      <c r="A22" s="30" t="s">
        <v>36</v>
      </c>
      <c r="B22" s="41" t="s">
        <v>68</v>
      </c>
      <c r="C22" s="41"/>
      <c r="D22" s="41"/>
      <c r="E22" s="41"/>
      <c r="F22" s="41"/>
      <c r="G22" s="41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</row>
    <row r="23" spans="1:21" ht="27" customHeight="1" x14ac:dyDescent="0.25">
      <c r="A23" s="30" t="s">
        <v>57</v>
      </c>
      <c r="B23" s="41" t="s">
        <v>64</v>
      </c>
      <c r="C23" s="41"/>
      <c r="D23" s="41"/>
      <c r="E23" s="41"/>
      <c r="F23" s="41"/>
      <c r="G23" s="41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</row>
    <row r="24" spans="1:21" ht="32.25" customHeight="1" x14ac:dyDescent="0.25">
      <c r="A24" s="30" t="s">
        <v>46</v>
      </c>
      <c r="B24" s="41" t="s">
        <v>70</v>
      </c>
      <c r="C24" s="41"/>
      <c r="D24" s="41"/>
      <c r="E24" s="41"/>
      <c r="F24" s="41"/>
      <c r="G24" s="41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</row>
    <row r="25" spans="1:21" ht="24.75" customHeight="1" x14ac:dyDescent="0.25">
      <c r="A25" s="30" t="s">
        <v>53</v>
      </c>
      <c r="B25" s="41" t="s">
        <v>71</v>
      </c>
      <c r="C25" s="41"/>
      <c r="D25" s="41"/>
      <c r="E25" s="41"/>
      <c r="F25" s="41"/>
      <c r="G25" s="41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</row>
    <row r="26" spans="1:21" ht="24" customHeight="1" x14ac:dyDescent="0.25">
      <c r="A26" s="30" t="s">
        <v>58</v>
      </c>
      <c r="B26" s="41" t="s">
        <v>72</v>
      </c>
      <c r="C26" s="41"/>
      <c r="D26" s="41"/>
      <c r="E26" s="41"/>
      <c r="F26" s="41"/>
      <c r="G26" s="41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</row>
  </sheetData>
  <autoFilter ref="A6:AE7">
    <sortState ref="A7:AE28">
      <sortCondition ref="E6:E28"/>
    </sortState>
  </autoFilter>
  <sortState ref="A1:AC51">
    <sortCondition ref="E6:E29" customList="1,2,3,4,5,6,7,8,9,10,11,12"/>
  </sortState>
  <mergeCells count="46">
    <mergeCell ref="A4:A5"/>
    <mergeCell ref="B4:B5"/>
    <mergeCell ref="C4:C5"/>
    <mergeCell ref="D4:D5"/>
    <mergeCell ref="E4:E5"/>
    <mergeCell ref="A1:AC1"/>
    <mergeCell ref="A3:H3"/>
    <mergeCell ref="I3:Q3"/>
    <mergeCell ref="R3:U3"/>
    <mergeCell ref="V3:AC3"/>
    <mergeCell ref="S4:S5"/>
    <mergeCell ref="F4:F5"/>
    <mergeCell ref="G4:G5"/>
    <mergeCell ref="H4:H5"/>
    <mergeCell ref="I4:I5"/>
    <mergeCell ref="J4:L4"/>
    <mergeCell ref="M4:M5"/>
    <mergeCell ref="N4:N5"/>
    <mergeCell ref="O4:O5"/>
    <mergeCell ref="P4:P5"/>
    <mergeCell ref="Q4:Q5"/>
    <mergeCell ref="R4:R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Y4:Y5"/>
    <mergeCell ref="B18:G18"/>
    <mergeCell ref="B19:G19"/>
    <mergeCell ref="B25:G25"/>
    <mergeCell ref="B26:G26"/>
    <mergeCell ref="B20:G20"/>
    <mergeCell ref="B21:G21"/>
    <mergeCell ref="B22:G22"/>
    <mergeCell ref="B23:G23"/>
    <mergeCell ref="B24:G24"/>
    <mergeCell ref="A12:X12"/>
    <mergeCell ref="A14:G14"/>
    <mergeCell ref="A15:G15"/>
    <mergeCell ref="B16:G16"/>
    <mergeCell ref="B17:G17"/>
  </mergeCells>
  <pageMargins left="0.23622047244094491" right="0.23622047244094491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HMG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Pekárek</dc:creator>
  <cp:lastModifiedBy>Aleš Pekárek</cp:lastModifiedBy>
  <cp:lastPrinted>2016-05-06T10:35:56Z</cp:lastPrinted>
  <dcterms:created xsi:type="dcterms:W3CDTF">2015-02-18T14:34:44Z</dcterms:created>
  <dcterms:modified xsi:type="dcterms:W3CDTF">2019-06-07T08:22:54Z</dcterms:modified>
</cp:coreProperties>
</file>